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595" activeTab="0"/>
  </bookViews>
  <sheets>
    <sheet name="Табела 8" sheetId="1" r:id="rId1"/>
    <sheet name="Sheet2" sheetId="2" state="hidden" r:id="rId2"/>
    <sheet name="Sheet3" sheetId="3" state="hidden" r:id="rId3"/>
  </sheets>
  <definedNames>
    <definedName name="_xlnm.Print_Area" localSheetId="0">'Табела 8'!$A$2:$H$140</definedName>
    <definedName name="_xlnm.Print_Titles" localSheetId="0">'Табела 8'!$7:$10</definedName>
  </definedNames>
  <calcPr fullCalcOnLoad="1"/>
</workbook>
</file>

<file path=xl/sharedStrings.xml><?xml version="1.0" encoding="utf-8"?>
<sst xmlns="http://schemas.openxmlformats.org/spreadsheetml/2006/main" count="249" uniqueCount="239">
  <si>
    <t>(назив корисника)</t>
  </si>
  <si>
    <t>Екон. клас.</t>
  </si>
  <si>
    <t>ОПИС</t>
  </si>
  <si>
    <t>Плате, додаци и накнаде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</si>
  <si>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</si>
  <si>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</si>
  <si>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</si>
  <si>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</si>
  <si>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</si>
  <si>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Отпремнине и помоћи</t>
  </si>
  <si>
    <t>Накнаде трошкова за запослене</t>
  </si>
  <si>
    <t>Награде запосленима и остали посебни расходи</t>
  </si>
  <si>
    <t>Стални трошкови</t>
  </si>
  <si>
    <t>Трошкови платног промета и банкарских услуга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</si>
  <si>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</si>
  <si>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</si>
  <si>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</si>
  <si>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</si>
  <si>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</si>
  <si>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</si>
  <si>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</si>
  <si>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</si>
  <si>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</si>
  <si>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 xml:space="preserve">Услуге образовања и усавршавања запослених </t>
  </si>
  <si>
    <t>Услуге информисања</t>
  </si>
  <si>
    <t>Стручне услуге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</si>
  <si>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</si>
  <si>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</si>
  <si>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</si>
  <si>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</si>
  <si>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Медицинске услуге</t>
  </si>
  <si>
    <t>Услуге очувања животне средине, науке и геодетске услуге</t>
  </si>
  <si>
    <t>Остале специјализоване услуге</t>
  </si>
  <si>
    <t xml:space="preserve">Текуће поправке и одржавање </t>
  </si>
  <si>
    <t>Текуће поправке и одржавање зграда и објеката</t>
  </si>
  <si>
    <t>Текуће поправке и одржавање опреме</t>
  </si>
  <si>
    <t>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</si>
  <si>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</si>
  <si>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</si>
  <si>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</si>
  <si>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образовање , културу и спорт</t>
  </si>
  <si>
    <t>Социјални доприноси на терет послодавца</t>
  </si>
  <si>
    <t>Порези, обавезне таксе и казне</t>
  </si>
  <si>
    <t>Остали порези</t>
  </si>
  <si>
    <t>Обавезне таксе</t>
  </si>
  <si>
    <t>Новчане казне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</si>
  <si>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</si>
  <si>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</si>
  <si>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</si>
  <si>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</si>
  <si>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</si>
  <si>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</si>
  <si>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</si>
  <si>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</si>
  <si>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</si>
  <si>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</si>
  <si>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</si>
  <si>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</si>
  <si>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</si>
  <si>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</si>
  <si>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</si>
  <si>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</si>
  <si>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Нематеријална имовина</t>
  </si>
  <si>
    <t>УКУПНО:</t>
  </si>
  <si>
    <t>Расходи за образовање деце запослених</t>
  </si>
  <si>
    <t>Услуге образовања, културе и спотра</t>
  </si>
  <si>
    <t>Материјали за посебне намене</t>
  </si>
  <si>
    <t xml:space="preserve">Новчане казне и пенали по решењу судова </t>
  </si>
  <si>
    <t>СВЕГА ТЕКУЋИ РАСХОДИ</t>
  </si>
  <si>
    <t>Земљиште</t>
  </si>
  <si>
    <t>Исплата накнада за време одсуствовања с посла на терет фондова</t>
  </si>
  <si>
    <t xml:space="preserve">Помоћ у медицинском лечењу запосленог или чланова уже породице и друге помоћи запосленом </t>
  </si>
  <si>
    <t>Услуге за домаћинство и угоститељство</t>
  </si>
  <si>
    <t>Материјали за очување животне средине и науку</t>
  </si>
  <si>
    <t>Медицински и лабораторијски материјали</t>
  </si>
  <si>
    <t>Материјали за одржавање хигијене и угоститељство</t>
  </si>
  <si>
    <t>Трошкови путовања ученика</t>
  </si>
  <si>
    <t>Залихе робе за даљу продају</t>
  </si>
  <si>
    <t>УКУПНО ПРИХОДИ И ПРИМАЊА:</t>
  </si>
  <si>
    <t xml:space="preserve">ПРИХОДИ И ПРИМАЊА </t>
  </si>
  <si>
    <t>РАСХОДИ И ИЗДАЦИ</t>
  </si>
  <si>
    <t xml:space="preserve">      Дана: ___________ 2017. године                                М.П</t>
  </si>
  <si>
    <t>Родитељски динар</t>
  </si>
  <si>
    <t>Град Панчево</t>
  </si>
  <si>
    <t>Административни материјал, сл.одећа, обућа</t>
  </si>
  <si>
    <t>Енергетске услуге-усл. за електричну енергију</t>
  </si>
  <si>
    <t>Енергетске услуге-Природни гас</t>
  </si>
  <si>
    <t>Комуналне услуге-усл. водовода и канализц.</t>
  </si>
  <si>
    <t>Комуналне услуге-Дератизација</t>
  </si>
  <si>
    <t>Комуналне услуге-Одвоз отпада</t>
  </si>
  <si>
    <t>Услуге комуникац.,телефон,интернет,пошта</t>
  </si>
  <si>
    <t xml:space="preserve">Трошкови службених путовања </t>
  </si>
  <si>
    <t>Остали приходи, донације, мешовити</t>
  </si>
  <si>
    <t>Република, Покрајина, рефундације</t>
  </si>
  <si>
    <t>Позиција</t>
  </si>
  <si>
    <t>Град Панчево-увећани мат.за салу</t>
  </si>
  <si>
    <t>Граг Панчево-превоз ђака</t>
  </si>
  <si>
    <t>Град Панчево-солид.помоћ</t>
  </si>
  <si>
    <t>Град Панчево-јубиларне награде</t>
  </si>
  <si>
    <t>Град Панчево-остало-по решењу</t>
  </si>
  <si>
    <t>7.9.1..1.1</t>
  </si>
  <si>
    <t>2.5.1.2.1.9</t>
  </si>
  <si>
    <t>4.1.1.0.0.0</t>
  </si>
  <si>
    <t>4.1.1.10.0</t>
  </si>
  <si>
    <t>4.1.2.0.0.0</t>
  </si>
  <si>
    <t>4.1.2.1.0.0</t>
  </si>
  <si>
    <t>4.1.2.2.0.0</t>
  </si>
  <si>
    <t>4.1.2.3.0.0</t>
  </si>
  <si>
    <t>4.1.3.0.0.0</t>
  </si>
  <si>
    <t>4.1.3.1.0.0</t>
  </si>
  <si>
    <t>4.1.4.0.0.0</t>
  </si>
  <si>
    <t>4.1.4.1.0.0</t>
  </si>
  <si>
    <t>4.1.4.2.0.0</t>
  </si>
  <si>
    <t>4.1.4.3.0.0</t>
  </si>
  <si>
    <t>4.1.4.4.0.0</t>
  </si>
  <si>
    <t>4.1.5.0.0.0</t>
  </si>
  <si>
    <t>4.1.5.1.0.0</t>
  </si>
  <si>
    <t>4.1.6.0.0.0</t>
  </si>
  <si>
    <t>4.1.6.1.0.0</t>
  </si>
  <si>
    <t>4.2.1.0.0.0</t>
  </si>
  <si>
    <t>4.2.1.1.0.0</t>
  </si>
  <si>
    <t>4.2.1.2.1.1</t>
  </si>
  <si>
    <t>4.2.1.2.2.1</t>
  </si>
  <si>
    <t>4.2.1.2.2.5</t>
  </si>
  <si>
    <t>4.2.1.3.1.1</t>
  </si>
  <si>
    <t>4.2.1.3.2.1</t>
  </si>
  <si>
    <t>4.2.1.3.2.4</t>
  </si>
  <si>
    <t>4.2.1.4.0.0</t>
  </si>
  <si>
    <t>4.2.1.5.0.0</t>
  </si>
  <si>
    <t>4.2.1.6.0.0</t>
  </si>
  <si>
    <t>4.2.1.9.0.0</t>
  </si>
  <si>
    <t>4.2.2.0.0.0</t>
  </si>
  <si>
    <t>4.2.2.3.0.0</t>
  </si>
  <si>
    <t>4.2.2.4.0.0</t>
  </si>
  <si>
    <t>4.2.2.9.0.0</t>
  </si>
  <si>
    <t>4.2.3.0.0.0</t>
  </si>
  <si>
    <t>4.2.3.1.0.0</t>
  </si>
  <si>
    <t>4.2.3.2.0.0</t>
  </si>
  <si>
    <t>4.2.3.3.0.0</t>
  </si>
  <si>
    <t>4.2.3.4.0.0</t>
  </si>
  <si>
    <t>4.2.3.5.0.0</t>
  </si>
  <si>
    <t>4.2.3.6.0.0</t>
  </si>
  <si>
    <t>4.2.3.7.0.0</t>
  </si>
  <si>
    <t>4.2.3.9.0.0</t>
  </si>
  <si>
    <t>4.2.4.0.0.0</t>
  </si>
  <si>
    <t>4.2.4.1.0.0</t>
  </si>
  <si>
    <t>4.2.4.2.0.0</t>
  </si>
  <si>
    <t>4.2.4.3.0.0</t>
  </si>
  <si>
    <t>4.2.4.6.0.0</t>
  </si>
  <si>
    <t>4.2.4.9.0.0</t>
  </si>
  <si>
    <t>4.2.5.0.0.0</t>
  </si>
  <si>
    <t>4.2.5.1.0.0</t>
  </si>
  <si>
    <t>4.2.5.2.0.0</t>
  </si>
  <si>
    <t>4.2.6.0.0.0</t>
  </si>
  <si>
    <t>4.2.6.1.0.0</t>
  </si>
  <si>
    <t>4.2.6.2.0.0</t>
  </si>
  <si>
    <t>4.2.6.3.0.0</t>
  </si>
  <si>
    <t>4.2.6.4.0.0</t>
  </si>
  <si>
    <t>4.2.6.5.0.0</t>
  </si>
  <si>
    <t>4.2.6.6.0.0</t>
  </si>
  <si>
    <t>4.2.6.7.0.0</t>
  </si>
  <si>
    <t>4.2.6.8.0.0</t>
  </si>
  <si>
    <t>4.2.6.9.0.0</t>
  </si>
  <si>
    <t>4.8.2.0.0.0</t>
  </si>
  <si>
    <t>4.7.2.1.0.0</t>
  </si>
  <si>
    <t>4.8.2.2.0.0</t>
  </si>
  <si>
    <t>4.8.2.3.0.0</t>
  </si>
  <si>
    <t>4.8.3.0.0.0</t>
  </si>
  <si>
    <t>4.8.3.1.0.0</t>
  </si>
  <si>
    <t>5.1.1.0.0.0</t>
  </si>
  <si>
    <t>5.1.1.1.0.0</t>
  </si>
  <si>
    <t>5.1.1.2.0.0</t>
  </si>
  <si>
    <t>5.1.1.3.0.0</t>
  </si>
  <si>
    <t>5.1.1.4.0.0</t>
  </si>
  <si>
    <t>5.1.2.0.0.0</t>
  </si>
  <si>
    <t>5.1.2.1.0.0</t>
  </si>
  <si>
    <t>5.1.2.2.0.0</t>
  </si>
  <si>
    <t>5.1.2.3.0.0</t>
  </si>
  <si>
    <t>5.1.2.4.0.0</t>
  </si>
  <si>
    <t>5.1.2.5.0.0</t>
  </si>
  <si>
    <t>5.1.2.6.0.0</t>
  </si>
  <si>
    <t>5.1.2.7.0.0</t>
  </si>
  <si>
    <t>5.1.2.8.0.0</t>
  </si>
  <si>
    <t>5.1.2.9.0.0</t>
  </si>
  <si>
    <t>5.1.3.0.0.0</t>
  </si>
  <si>
    <t>5.1.3.1.0.0</t>
  </si>
  <si>
    <t>5.1.5.0.0.0</t>
  </si>
  <si>
    <t>5.1.5.1.0.0</t>
  </si>
  <si>
    <t>5.2.3.0.0.0</t>
  </si>
  <si>
    <t>5.2.3.1.0.0</t>
  </si>
  <si>
    <t>5.4.1.0.0.0</t>
  </si>
  <si>
    <t>5.4.1.1.0.0</t>
  </si>
  <si>
    <r>
      <t>Основна школа "</t>
    </r>
    <r>
      <rPr>
        <b/>
        <u val="single"/>
        <sz val="18"/>
        <rFont val="Times New Roman"/>
        <family val="1"/>
      </rPr>
      <t>Јован Јовановић Змај</t>
    </r>
    <r>
      <rPr>
        <b/>
        <u val="single"/>
        <sz val="16"/>
        <rFont val="Times New Roman"/>
        <family val="1"/>
      </rPr>
      <t>"</t>
    </r>
  </si>
  <si>
    <t>СВЕГА КАПИТАЛНИ РАСХОДИ</t>
  </si>
  <si>
    <t>Накнаде у натури, маркице за превоз, новогодишњи пакетићи</t>
  </si>
  <si>
    <t>Јубиларне награде запосленима и остали посебни расходи</t>
  </si>
  <si>
    <t>Енергетске услуге-Централно грејање</t>
  </si>
  <si>
    <t>Примања од продаје непокретноси</t>
  </si>
  <si>
    <t>Република-Покрајина-плате и доприн.</t>
  </si>
  <si>
    <t>Град Панчево-Материјални трошкови</t>
  </si>
  <si>
    <t>7.7.1..1.1</t>
  </si>
  <si>
    <t>Граг Панчево-обезбеђење ђака</t>
  </si>
  <si>
    <t>Град Панчево-грејање и гас</t>
  </si>
  <si>
    <t>Граг Панчево-хигијенизација</t>
  </si>
  <si>
    <t>Град Панчево-регресирана исхрана</t>
  </si>
  <si>
    <t>ОПРЕМА</t>
  </si>
  <si>
    <t>Школа у природи-Дивчибаре</t>
  </si>
  <si>
    <t>4.2.3.9.1.2</t>
  </si>
  <si>
    <t>4.2.3.9.1.3</t>
  </si>
  <si>
    <t>Исхрана у боравку</t>
  </si>
  <si>
    <t>4.2.3.9.1.4</t>
  </si>
  <si>
    <t>Осигурање ђака</t>
  </si>
  <si>
    <t>4.2.3.9.1.5</t>
  </si>
  <si>
    <t xml:space="preserve">Хигијена </t>
  </si>
  <si>
    <t>4.2.3.9.1.6</t>
  </si>
  <si>
    <t>Провизија рачуна родитељски  динар</t>
  </si>
  <si>
    <t>Укупно приходи (колоне 4,5,6)</t>
  </si>
  <si>
    <t>2021.година</t>
  </si>
  <si>
    <t>Град Панчево-молерски радови</t>
  </si>
  <si>
    <r>
      <t xml:space="preserve">ЗА  </t>
    </r>
    <r>
      <rPr>
        <b/>
        <sz val="18"/>
        <rFont val="Times New Roman"/>
        <family val="1"/>
      </rPr>
      <t>2021</t>
    </r>
    <r>
      <rPr>
        <b/>
        <sz val="16"/>
        <rFont val="Times New Roman"/>
        <family val="1"/>
      </rPr>
      <t>. ГОДИНУ</t>
    </r>
  </si>
  <si>
    <t>Пренета средства од донације</t>
  </si>
  <si>
    <t>Рефундације боловања,ост.</t>
  </si>
  <si>
    <t>7.3.3.1.2.1</t>
  </si>
  <si>
    <t>7.3.3.1.2.2</t>
  </si>
  <si>
    <t>7.3.3.1.2.3</t>
  </si>
  <si>
    <t>7.3.3.1.2.4</t>
  </si>
  <si>
    <t>7.3.3.1.2.5</t>
  </si>
  <si>
    <t>7.3.3.1.2.6</t>
  </si>
  <si>
    <t>7.3.3.1.2.7</t>
  </si>
  <si>
    <t>7.3.3.1.2.8</t>
  </si>
  <si>
    <t>7.3.3.1.2.9</t>
  </si>
  <si>
    <t>7.3.3.1.2.9.1</t>
  </si>
  <si>
    <t>7.3.3.1.2.9.2</t>
  </si>
  <si>
    <t>7.4.4</t>
  </si>
  <si>
    <t>ФИНАНСИЈСКИ ПЛАН БУЏЕТСКОГ КОРИСНИКА</t>
  </si>
  <si>
    <t>Председник</t>
  </si>
  <si>
    <t>школског</t>
  </si>
  <si>
    <t>одбора</t>
  </si>
  <si>
    <t>Тамара Киш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</si>
</sst>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dddd\,\ mmmm\ dd\,\ yyyy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name val="Arial"/>
      <family val="2"/>
    </font>
    <font>
      <b/>
      <i/>
      <sz val="16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32" borderId="10" xfId="0" applyFont="1" applyFill="1" applyBorder="1" applyAlignment="1" applyProtection="1">
      <alignment horizontal="center" vertical="top" wrapText="1"/>
      <protection/>
    </xf>
    <xf numFmtId="0" fontId="10" fillId="32" borderId="11" xfId="0" applyFont="1" applyFill="1" applyBorder="1" applyAlignment="1" applyProtection="1">
      <alignment horizontal="center" vertical="top" wrapText="1"/>
      <protection/>
    </xf>
    <xf numFmtId="0" fontId="10" fillId="32" borderId="10" xfId="0" applyFont="1" applyFill="1" applyBorder="1" applyAlignment="1">
      <alignment horizontal="right" wrapText="1"/>
    </xf>
    <xf numFmtId="0" fontId="10" fillId="32" borderId="12" xfId="0" applyFont="1" applyFill="1" applyBorder="1" applyAlignment="1" applyProtection="1">
      <alignment horizontal="center" vertical="center" wrapText="1"/>
      <protection/>
    </xf>
    <xf numFmtId="0" fontId="10" fillId="32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7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32" borderId="13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>
      <alignment/>
    </xf>
    <xf numFmtId="0" fontId="9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4" fontId="11" fillId="0" borderId="13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8" fillId="32" borderId="13" xfId="0" applyFont="1" applyFill="1" applyBorder="1" applyAlignment="1">
      <alignment/>
    </xf>
    <xf numFmtId="0" fontId="12" fillId="0" borderId="13" xfId="0" applyFont="1" applyFill="1" applyBorder="1" applyAlignment="1" applyProtection="1">
      <alignment horizontal="center" vertical="justify" wrapText="1"/>
      <protection/>
    </xf>
    <xf numFmtId="0" fontId="12" fillId="0" borderId="14" xfId="0" applyFont="1" applyFill="1" applyBorder="1" applyAlignment="1" applyProtection="1">
      <alignment vertical="justify" wrapText="1"/>
      <protection/>
    </xf>
    <xf numFmtId="4" fontId="7" fillId="0" borderId="13" xfId="0" applyNumberFormat="1" applyFont="1" applyFill="1" applyBorder="1" applyAlignment="1">
      <alignment/>
    </xf>
    <xf numFmtId="0" fontId="9" fillId="32" borderId="13" xfId="0" applyFont="1" applyFill="1" applyBorder="1" applyAlignment="1" applyProtection="1">
      <alignment horizontal="center" vertical="justify" wrapText="1"/>
      <protection/>
    </xf>
    <xf numFmtId="0" fontId="9" fillId="32" borderId="14" xfId="0" applyFont="1" applyFill="1" applyBorder="1" applyAlignment="1" applyProtection="1">
      <alignment vertical="justify" wrapText="1"/>
      <protection/>
    </xf>
    <xf numFmtId="4" fontId="9" fillId="0" borderId="13" xfId="0" applyNumberFormat="1" applyFont="1" applyBorder="1" applyAlignment="1">
      <alignment/>
    </xf>
    <xf numFmtId="0" fontId="12" fillId="0" borderId="14" xfId="0" applyFont="1" applyFill="1" applyBorder="1" applyAlignment="1" applyProtection="1">
      <alignment wrapText="1"/>
      <protection/>
    </xf>
    <xf numFmtId="0" fontId="9" fillId="0" borderId="13" xfId="0" applyFont="1" applyBorder="1" applyAlignment="1" applyProtection="1">
      <alignment horizontal="center" vertical="justify" wrapText="1"/>
      <protection/>
    </xf>
    <xf numFmtId="0" fontId="9" fillId="0" borderId="14" xfId="0" applyFont="1" applyBorder="1" applyAlignment="1" applyProtection="1">
      <alignment wrapText="1"/>
      <protection/>
    </xf>
    <xf numFmtId="0" fontId="9" fillId="0" borderId="13" xfId="0" applyFont="1" applyFill="1" applyBorder="1" applyAlignment="1" applyProtection="1">
      <alignment horizontal="center" vertical="justify" wrapText="1"/>
      <protection/>
    </xf>
    <xf numFmtId="0" fontId="9" fillId="0" borderId="14" xfId="0" applyFont="1" applyFill="1" applyBorder="1" applyAlignment="1" applyProtection="1">
      <alignment vertical="justify" wrapText="1"/>
      <protection/>
    </xf>
    <xf numFmtId="4" fontId="9" fillId="0" borderId="13" xfId="0" applyNumberFormat="1" applyFont="1" applyFill="1" applyBorder="1" applyAlignment="1">
      <alignment/>
    </xf>
    <xf numFmtId="0" fontId="9" fillId="0" borderId="14" xfId="0" applyFont="1" applyFill="1" applyBorder="1" applyAlignment="1" applyProtection="1">
      <alignment wrapText="1"/>
      <protection/>
    </xf>
    <xf numFmtId="0" fontId="12" fillId="0" borderId="13" xfId="0" applyFont="1" applyFill="1" applyBorder="1" applyAlignment="1" applyProtection="1">
      <alignment horizontal="center" wrapText="1"/>
      <protection/>
    </xf>
    <xf numFmtId="0" fontId="12" fillId="0" borderId="14" xfId="0" applyFont="1" applyFill="1" applyBorder="1" applyAlignment="1" applyProtection="1">
      <alignment horizontal="left" wrapText="1"/>
      <protection/>
    </xf>
    <xf numFmtId="0" fontId="9" fillId="0" borderId="13" xfId="0" applyFont="1" applyFill="1" applyBorder="1" applyAlignment="1" applyProtection="1">
      <alignment horizontal="center" wrapText="1"/>
      <protection/>
    </xf>
    <xf numFmtId="0" fontId="9" fillId="0" borderId="14" xfId="0" applyFont="1" applyFill="1" applyBorder="1" applyAlignment="1" applyProtection="1">
      <alignment horizontal="left" wrapText="1"/>
      <protection/>
    </xf>
    <xf numFmtId="0" fontId="7" fillId="32" borderId="13" xfId="0" applyFont="1" applyFill="1" applyBorder="1" applyAlignment="1" applyProtection="1">
      <alignment horizontal="center" vertical="justify" wrapText="1"/>
      <protection/>
    </xf>
    <xf numFmtId="0" fontId="7" fillId="32" borderId="15" xfId="0" applyFont="1" applyFill="1" applyBorder="1" applyAlignment="1" applyProtection="1">
      <alignment horizontal="right" wrapText="1"/>
      <protection/>
    </xf>
    <xf numFmtId="4" fontId="7" fillId="32" borderId="13" xfId="0" applyNumberFormat="1" applyFont="1" applyFill="1" applyBorder="1" applyAlignment="1">
      <alignment/>
    </xf>
    <xf numFmtId="49" fontId="12" fillId="0" borderId="14" xfId="0" applyNumberFormat="1" applyFont="1" applyFill="1" applyBorder="1" applyAlignment="1" applyProtection="1">
      <alignment horizontal="left" wrapText="1"/>
      <protection/>
    </xf>
    <xf numFmtId="0" fontId="9" fillId="0" borderId="13" xfId="0" applyFont="1" applyFill="1" applyBorder="1" applyAlignment="1" applyProtection="1">
      <alignment horizontal="center" wrapText="1"/>
      <protection/>
    </xf>
    <xf numFmtId="0" fontId="9" fillId="0" borderId="16" xfId="0" applyFont="1" applyFill="1" applyBorder="1" applyAlignment="1" applyProtection="1">
      <alignment horizontal="center" vertical="justify" wrapText="1"/>
      <protection/>
    </xf>
    <xf numFmtId="49" fontId="9" fillId="0" borderId="14" xfId="0" applyNumberFormat="1" applyFont="1" applyFill="1" applyBorder="1" applyAlignment="1" applyProtection="1">
      <alignment horizontal="left" wrapText="1"/>
      <protection/>
    </xf>
    <xf numFmtId="0" fontId="9" fillId="0" borderId="16" xfId="0" applyFont="1" applyFill="1" applyBorder="1" applyAlignment="1" applyProtection="1">
      <alignment horizontal="center" wrapText="1"/>
      <protection/>
    </xf>
    <xf numFmtId="0" fontId="9" fillId="0" borderId="14" xfId="0" applyFont="1" applyFill="1" applyBorder="1" applyAlignment="1" applyProtection="1">
      <alignment horizontal="left" wrapText="1"/>
      <protection/>
    </xf>
    <xf numFmtId="0" fontId="9" fillId="0" borderId="13" xfId="0" applyFont="1" applyFill="1" applyBorder="1" applyAlignment="1" applyProtection="1">
      <alignment horizontal="left" wrapText="1"/>
      <protection/>
    </xf>
    <xf numFmtId="4" fontId="7" fillId="0" borderId="13" xfId="0" applyNumberFormat="1" applyFont="1" applyFill="1" applyBorder="1" applyAlignment="1">
      <alignment/>
    </xf>
    <xf numFmtId="0" fontId="12" fillId="0" borderId="13" xfId="0" applyFont="1" applyFill="1" applyBorder="1" applyAlignment="1" applyProtection="1">
      <alignment horizontal="left" wrapText="1"/>
      <protection/>
    </xf>
    <xf numFmtId="0" fontId="9" fillId="0" borderId="13" xfId="0" applyFont="1" applyBorder="1" applyAlignment="1" applyProtection="1">
      <alignment horizontal="center" wrapText="1"/>
      <protection/>
    </xf>
    <xf numFmtId="0" fontId="9" fillId="0" borderId="13" xfId="0" applyFont="1" applyBorder="1" applyAlignment="1" applyProtection="1">
      <alignment horizontal="left" wrapText="1"/>
      <protection/>
    </xf>
    <xf numFmtId="0" fontId="7" fillId="32" borderId="13" xfId="0" applyFont="1" applyFill="1" applyBorder="1" applyAlignment="1" applyProtection="1">
      <alignment horizontal="center" wrapText="1"/>
      <protection/>
    </xf>
    <xf numFmtId="0" fontId="7" fillId="32" borderId="13" xfId="0" applyFont="1" applyFill="1" applyBorder="1" applyAlignment="1" applyProtection="1">
      <alignment horizontal="right" wrapText="1"/>
      <protection/>
    </xf>
    <xf numFmtId="0" fontId="7" fillId="32" borderId="13" xfId="0" applyFont="1" applyFill="1" applyBorder="1" applyAlignment="1">
      <alignment/>
    </xf>
    <xf numFmtId="0" fontId="7" fillId="32" borderId="13" xfId="0" applyFont="1" applyFill="1" applyBorder="1" applyAlignment="1">
      <alignment horizontal="right"/>
    </xf>
    <xf numFmtId="0" fontId="8" fillId="0" borderId="17" xfId="0" applyFont="1" applyBorder="1" applyAlignment="1">
      <alignment/>
    </xf>
    <xf numFmtId="0" fontId="6" fillId="32" borderId="13" xfId="0" applyFont="1" applyFill="1" applyBorder="1" applyAlignment="1">
      <alignment horizontal="right" vertical="center" wrapText="1"/>
    </xf>
    <xf numFmtId="0" fontId="9" fillId="0" borderId="14" xfId="0" applyFont="1" applyBorder="1" applyAlignment="1">
      <alignment horizontal="left"/>
    </xf>
    <xf numFmtId="4" fontId="9" fillId="0" borderId="13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7" fillId="32" borderId="13" xfId="0" applyNumberFormat="1" applyFont="1" applyFill="1" applyBorder="1" applyAlignment="1">
      <alignment/>
    </xf>
    <xf numFmtId="4" fontId="11" fillId="32" borderId="13" xfId="0" applyNumberFormat="1" applyFont="1" applyFill="1" applyBorder="1" applyAlignment="1">
      <alignment/>
    </xf>
    <xf numFmtId="4" fontId="14" fillId="32" borderId="13" xfId="46" applyNumberFormat="1" applyFont="1" applyFill="1" applyBorder="1" applyAlignment="1">
      <alignment wrapText="1"/>
      <protection/>
    </xf>
    <xf numFmtId="4" fontId="13" fillId="32" borderId="13" xfId="46" applyNumberFormat="1" applyFont="1" applyFill="1" applyBorder="1" applyAlignment="1">
      <alignment wrapText="1"/>
      <protection/>
    </xf>
    <xf numFmtId="4" fontId="7" fillId="0" borderId="13" xfId="0" applyNumberFormat="1" applyFont="1" applyFill="1" applyBorder="1" applyAlignment="1">
      <alignment/>
    </xf>
    <xf numFmtId="4" fontId="11" fillId="0" borderId="13" xfId="0" applyNumberFormat="1" applyFont="1" applyBorder="1" applyAlignment="1">
      <alignment/>
    </xf>
    <xf numFmtId="0" fontId="8" fillId="0" borderId="0" xfId="0" applyFont="1" applyAlignment="1">
      <alignment/>
    </xf>
    <xf numFmtId="4" fontId="14" fillId="33" borderId="13" xfId="46" applyNumberFormat="1" applyFont="1" applyFill="1" applyBorder="1" applyAlignment="1">
      <alignment wrapText="1"/>
      <protection/>
    </xf>
    <xf numFmtId="4" fontId="13" fillId="33" borderId="13" xfId="46" applyNumberFormat="1" applyFont="1" applyFill="1" applyBorder="1" applyAlignment="1">
      <alignment wrapText="1"/>
      <protection/>
    </xf>
    <xf numFmtId="4" fontId="13" fillId="32" borderId="13" xfId="46" applyNumberFormat="1" applyFont="1" applyFill="1" applyBorder="1" applyAlignment="1">
      <alignment wrapText="1"/>
      <protection/>
    </xf>
    <xf numFmtId="4" fontId="14" fillId="32" borderId="13" xfId="46" applyNumberFormat="1" applyFont="1" applyFill="1" applyBorder="1" applyAlignment="1">
      <alignment wrapText="1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32" borderId="13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9" fillId="0" borderId="13" xfId="0" applyFont="1" applyFill="1" applyBorder="1" applyAlignment="1" applyProtection="1">
      <alignment horizontal="center" wrapText="1"/>
      <protection/>
    </xf>
    <xf numFmtId="0" fontId="20" fillId="0" borderId="13" xfId="0" applyFont="1" applyFill="1" applyBorder="1" applyAlignment="1" applyProtection="1">
      <alignment horizontal="center" wrapText="1"/>
      <protection/>
    </xf>
    <xf numFmtId="0" fontId="19" fillId="0" borderId="13" xfId="0" applyNumberFormat="1" applyFont="1" applyFill="1" applyBorder="1" applyAlignment="1" applyProtection="1">
      <alignment horizontal="center" vertical="justify" wrapText="1"/>
      <protection/>
    </xf>
    <xf numFmtId="0" fontId="20" fillId="0" borderId="13" xfId="0" applyNumberFormat="1" applyFont="1" applyFill="1" applyBorder="1" applyAlignment="1" applyProtection="1">
      <alignment horizontal="center" vertical="justify" wrapText="1"/>
      <protection/>
    </xf>
    <xf numFmtId="0" fontId="19" fillId="0" borderId="13" xfId="0" applyNumberFormat="1" applyFont="1" applyFill="1" applyBorder="1" applyAlignment="1" applyProtection="1">
      <alignment horizontal="center" wrapText="1"/>
      <protection/>
    </xf>
    <xf numFmtId="0" fontId="20" fillId="0" borderId="13" xfId="0" applyNumberFormat="1" applyFont="1" applyFill="1" applyBorder="1" applyAlignment="1" applyProtection="1">
      <alignment horizontal="center" wrapText="1"/>
      <protection/>
    </xf>
    <xf numFmtId="0" fontId="20" fillId="0" borderId="13" xfId="0" applyNumberFormat="1" applyFont="1" applyBorder="1" applyAlignment="1" applyProtection="1">
      <alignment horizontal="center" vertical="justify" wrapText="1"/>
      <protection/>
    </xf>
    <xf numFmtId="0" fontId="20" fillId="0" borderId="13" xfId="0" applyNumberFormat="1" applyFont="1" applyFill="1" applyBorder="1" applyAlignment="1" applyProtection="1">
      <alignment horizontal="center" vertical="justify" wrapText="1"/>
      <protection/>
    </xf>
    <xf numFmtId="0" fontId="20" fillId="32" borderId="13" xfId="0" applyNumberFormat="1" applyFont="1" applyFill="1" applyBorder="1" applyAlignment="1" applyProtection="1">
      <alignment horizontal="center" vertical="justify" wrapText="1"/>
      <protection/>
    </xf>
    <xf numFmtId="14" fontId="19" fillId="0" borderId="13" xfId="0" applyNumberFormat="1" applyFont="1" applyFill="1" applyBorder="1" applyAlignment="1" applyProtection="1">
      <alignment horizontal="center" vertical="justify" wrapText="1"/>
      <protection/>
    </xf>
    <xf numFmtId="0" fontId="19" fillId="0" borderId="13" xfId="0" applyNumberFormat="1" applyFont="1" applyFill="1" applyBorder="1" applyAlignment="1" applyProtection="1">
      <alignment horizontal="center" vertical="justify" wrapText="1"/>
      <protection/>
    </xf>
    <xf numFmtId="0" fontId="20" fillId="0" borderId="13" xfId="0" applyFont="1" applyBorder="1" applyAlignment="1" applyProtection="1">
      <alignment horizontal="center" wrapText="1"/>
      <protection/>
    </xf>
    <xf numFmtId="0" fontId="21" fillId="32" borderId="12" xfId="0" applyFont="1" applyFill="1" applyBorder="1" applyAlignment="1" applyProtection="1">
      <alignment horizontal="center" vertical="center" wrapText="1"/>
      <protection/>
    </xf>
    <xf numFmtId="4" fontId="14" fillId="33" borderId="13" xfId="46" applyNumberFormat="1" applyFont="1" applyFill="1" applyBorder="1" applyAlignment="1">
      <alignment wrapText="1"/>
      <protection/>
    </xf>
    <xf numFmtId="0" fontId="10" fillId="32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1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zoomScalePageLayoutView="0" workbookViewId="0" topLeftCell="A114">
      <selection activeCell="E141" sqref="E141"/>
    </sheetView>
  </sheetViews>
  <sheetFormatPr defaultColWidth="9.140625" defaultRowHeight="12.75"/>
  <cols>
    <col min="1" max="1" width="13.140625" style="0" customWidth="1"/>
    <col min="2" max="2" width="12.8515625" style="0" customWidth="1"/>
    <col min="3" max="3" width="48.7109375" style="0" customWidth="1"/>
    <col min="4" max="4" width="19.7109375" style="0" customWidth="1"/>
    <col min="5" max="5" width="20.140625" style="0" customWidth="1"/>
    <col min="6" max="6" width="21.00390625" style="0" customWidth="1"/>
    <col min="7" max="7" width="22.140625" style="0" customWidth="1"/>
    <col min="8" max="8" width="21.57421875" style="0" customWidth="1"/>
  </cols>
  <sheetData>
    <row r="1" ht="20.25" customHeight="1">
      <c r="E1" s="2"/>
    </row>
    <row r="2" spans="1:8" ht="20.25">
      <c r="A2" s="100" t="s">
        <v>234</v>
      </c>
      <c r="B2" s="101"/>
      <c r="C2" s="101"/>
      <c r="D2" s="101"/>
      <c r="E2" s="101"/>
      <c r="F2" s="3"/>
      <c r="G2" s="3"/>
      <c r="H2" s="3"/>
    </row>
    <row r="3" spans="1:8" ht="22.5">
      <c r="A3" s="101" t="s">
        <v>219</v>
      </c>
      <c r="B3" s="101"/>
      <c r="C3" s="101"/>
      <c r="D3" s="101"/>
      <c r="E3" s="101"/>
      <c r="F3" s="3"/>
      <c r="G3" s="3"/>
      <c r="H3" s="3"/>
    </row>
    <row r="4" spans="1:8" ht="26.25" customHeight="1">
      <c r="A4" s="102" t="s">
        <v>192</v>
      </c>
      <c r="B4" s="102"/>
      <c r="C4" s="102"/>
      <c r="D4" s="102"/>
      <c r="E4" s="102"/>
      <c r="F4" s="98"/>
      <c r="G4" s="98"/>
      <c r="H4" s="3"/>
    </row>
    <row r="5" spans="1:8" ht="20.25">
      <c r="A5" s="3"/>
      <c r="B5" s="3"/>
      <c r="C5" s="99" t="s">
        <v>0</v>
      </c>
      <c r="D5" s="99"/>
      <c r="E5" s="3"/>
      <c r="F5" s="3"/>
      <c r="G5" s="3"/>
      <c r="H5" s="3"/>
    </row>
    <row r="6" spans="1:8" ht="20.25">
      <c r="A6" s="3"/>
      <c r="B6" s="3"/>
      <c r="C6" s="3"/>
      <c r="D6" s="3"/>
      <c r="E6" s="3"/>
      <c r="F6" s="3"/>
      <c r="G6" s="3"/>
      <c r="H6" s="3"/>
    </row>
    <row r="7" spans="1:8" ht="20.25">
      <c r="A7" s="3"/>
      <c r="B7" s="3"/>
      <c r="C7" s="3"/>
      <c r="D7" s="3"/>
      <c r="E7" s="3"/>
      <c r="F7" s="3"/>
      <c r="G7" s="3"/>
      <c r="H7" s="74"/>
    </row>
    <row r="8" spans="1:8" ht="20.25">
      <c r="A8" s="4"/>
      <c r="B8" s="4"/>
      <c r="C8" s="4"/>
      <c r="D8" s="5"/>
      <c r="E8" s="6"/>
      <c r="F8" s="95" t="s">
        <v>92</v>
      </c>
      <c r="G8" s="95" t="s">
        <v>216</v>
      </c>
      <c r="H8" s="95" t="s">
        <v>82</v>
      </c>
    </row>
    <row r="9" spans="1:8" ht="60.75">
      <c r="A9" s="93" t="s">
        <v>94</v>
      </c>
      <c r="B9" s="93" t="s">
        <v>1</v>
      </c>
      <c r="C9" s="7" t="s">
        <v>2</v>
      </c>
      <c r="D9" s="8" t="s">
        <v>93</v>
      </c>
      <c r="E9" s="8" t="s">
        <v>83</v>
      </c>
      <c r="F9" s="96"/>
      <c r="G9" s="96"/>
      <c r="H9" s="96"/>
    </row>
    <row r="10" spans="1:8" ht="20.2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76">
        <v>6</v>
      </c>
      <c r="G10" s="76">
        <v>7</v>
      </c>
      <c r="H10" s="77">
        <v>8</v>
      </c>
    </row>
    <row r="11" spans="1:8" ht="20.25">
      <c r="A11" s="9"/>
      <c r="B11" s="9"/>
      <c r="C11" s="11"/>
      <c r="D11" s="9"/>
      <c r="E11" s="9"/>
      <c r="F11" s="10"/>
      <c r="G11" s="10"/>
      <c r="H11" s="10"/>
    </row>
    <row r="12" spans="1:8" ht="7.5" customHeight="1">
      <c r="A12" s="9"/>
      <c r="B12" s="9"/>
      <c r="C12" s="12"/>
      <c r="D12" s="9"/>
      <c r="E12" s="9"/>
      <c r="F12" s="10"/>
      <c r="G12" s="10"/>
      <c r="H12" s="10"/>
    </row>
    <row r="13" spans="1:8" ht="33.75" customHeight="1">
      <c r="A13" s="13"/>
      <c r="B13" s="13"/>
      <c r="C13" s="14" t="s">
        <v>79</v>
      </c>
      <c r="D13" s="13"/>
      <c r="E13" s="13"/>
      <c r="F13" s="10"/>
      <c r="G13" s="10"/>
      <c r="H13" s="10"/>
    </row>
    <row r="14" spans="1:8" ht="20.25">
      <c r="A14" s="80" t="s">
        <v>200</v>
      </c>
      <c r="B14" s="9"/>
      <c r="C14" s="16" t="s">
        <v>221</v>
      </c>
      <c r="D14" s="60"/>
      <c r="E14" s="60"/>
      <c r="F14" s="61">
        <v>1400000</v>
      </c>
      <c r="G14" s="15">
        <f aca="true" t="shared" si="0" ref="G14:G32">SUM(C14:F14)</f>
        <v>1400000</v>
      </c>
      <c r="H14" s="15"/>
    </row>
    <row r="15" spans="1:8" ht="20.25">
      <c r="A15" s="80" t="s">
        <v>100</v>
      </c>
      <c r="B15" s="9"/>
      <c r="C15" s="16" t="s">
        <v>198</v>
      </c>
      <c r="D15" s="60">
        <v>68000000</v>
      </c>
      <c r="E15" s="60"/>
      <c r="F15" s="61"/>
      <c r="G15" s="15">
        <f t="shared" si="0"/>
        <v>68000000</v>
      </c>
      <c r="H15" s="15"/>
    </row>
    <row r="16" spans="1:8" ht="20.25">
      <c r="A16" s="80" t="s">
        <v>222</v>
      </c>
      <c r="B16" s="9"/>
      <c r="C16" s="16" t="s">
        <v>199</v>
      </c>
      <c r="D16" s="60"/>
      <c r="E16" s="60">
        <v>5500000</v>
      </c>
      <c r="F16" s="61"/>
      <c r="G16" s="15">
        <f t="shared" si="0"/>
        <v>5500000</v>
      </c>
      <c r="H16" s="15"/>
    </row>
    <row r="17" spans="1:8" ht="20.25">
      <c r="A17" s="80" t="s">
        <v>223</v>
      </c>
      <c r="B17" s="9"/>
      <c r="C17" s="16" t="s">
        <v>95</v>
      </c>
      <c r="D17" s="60"/>
      <c r="E17" s="60">
        <v>300000</v>
      </c>
      <c r="F17" s="61"/>
      <c r="G17" s="15">
        <f t="shared" si="0"/>
        <v>300000</v>
      </c>
      <c r="H17" s="15"/>
    </row>
    <row r="18" spans="1:8" ht="20.25">
      <c r="A18" s="80" t="s">
        <v>224</v>
      </c>
      <c r="B18" s="9"/>
      <c r="C18" s="16" t="s">
        <v>202</v>
      </c>
      <c r="D18" s="60"/>
      <c r="E18" s="60">
        <v>4530076</v>
      </c>
      <c r="F18" s="61"/>
      <c r="G18" s="15">
        <f t="shared" si="0"/>
        <v>4530076</v>
      </c>
      <c r="H18" s="15"/>
    </row>
    <row r="19" spans="1:8" ht="20.25">
      <c r="A19" s="80" t="s">
        <v>225</v>
      </c>
      <c r="B19" s="9"/>
      <c r="C19" s="16" t="s">
        <v>97</v>
      </c>
      <c r="D19" s="60"/>
      <c r="E19" s="60">
        <v>330000</v>
      </c>
      <c r="F19" s="61"/>
      <c r="G19" s="15">
        <f t="shared" si="0"/>
        <v>330000</v>
      </c>
      <c r="H19" s="15"/>
    </row>
    <row r="20" spans="1:8" ht="20.25">
      <c r="A20" s="80" t="s">
        <v>226</v>
      </c>
      <c r="B20" s="9"/>
      <c r="C20" s="16" t="s">
        <v>98</v>
      </c>
      <c r="D20" s="60"/>
      <c r="E20" s="60">
        <v>900000</v>
      </c>
      <c r="F20" s="61"/>
      <c r="G20" s="15">
        <f t="shared" si="0"/>
        <v>900000</v>
      </c>
      <c r="H20" s="15"/>
    </row>
    <row r="21" spans="1:8" ht="20.25">
      <c r="A21" s="80" t="s">
        <v>227</v>
      </c>
      <c r="B21" s="9"/>
      <c r="C21" s="16" t="s">
        <v>96</v>
      </c>
      <c r="D21" s="60"/>
      <c r="E21" s="60">
        <v>670000</v>
      </c>
      <c r="F21" s="61"/>
      <c r="G21" s="15">
        <f t="shared" si="0"/>
        <v>670000</v>
      </c>
      <c r="H21" s="15"/>
    </row>
    <row r="22" spans="1:8" ht="20.25">
      <c r="A22" s="80" t="s">
        <v>228</v>
      </c>
      <c r="B22" s="9"/>
      <c r="C22" s="16" t="s">
        <v>201</v>
      </c>
      <c r="D22" s="60"/>
      <c r="E22" s="60">
        <v>500000</v>
      </c>
      <c r="F22" s="61"/>
      <c r="G22" s="15">
        <f t="shared" si="0"/>
        <v>500000</v>
      </c>
      <c r="H22" s="15"/>
    </row>
    <row r="23" spans="1:8" ht="20.25">
      <c r="A23" s="80" t="s">
        <v>229</v>
      </c>
      <c r="B23" s="9"/>
      <c r="C23" s="16" t="s">
        <v>203</v>
      </c>
      <c r="D23" s="60"/>
      <c r="E23" s="60">
        <v>91000</v>
      </c>
      <c r="F23" s="61"/>
      <c r="G23" s="15">
        <f t="shared" si="0"/>
        <v>91000</v>
      </c>
      <c r="H23" s="15"/>
    </row>
    <row r="24" spans="1:8" ht="20.25">
      <c r="A24" s="80" t="s">
        <v>230</v>
      </c>
      <c r="B24" s="9"/>
      <c r="C24" s="16" t="s">
        <v>204</v>
      </c>
      <c r="D24" s="60"/>
      <c r="E24" s="60">
        <v>70000</v>
      </c>
      <c r="F24" s="61"/>
      <c r="G24" s="15">
        <f t="shared" si="0"/>
        <v>70000</v>
      </c>
      <c r="H24" s="15"/>
    </row>
    <row r="25" spans="1:8" ht="20.25">
      <c r="A25" s="80" t="s">
        <v>231</v>
      </c>
      <c r="B25" s="9"/>
      <c r="C25" s="16" t="s">
        <v>99</v>
      </c>
      <c r="D25" s="60"/>
      <c r="E25" s="60">
        <v>92000</v>
      </c>
      <c r="F25" s="61"/>
      <c r="G25" s="15">
        <f t="shared" si="0"/>
        <v>92000</v>
      </c>
      <c r="H25" s="15"/>
    </row>
    <row r="26" spans="1:8" ht="20.25">
      <c r="A26" s="80" t="s">
        <v>232</v>
      </c>
      <c r="B26" s="9"/>
      <c r="C26" s="16" t="s">
        <v>218</v>
      </c>
      <c r="D26" s="60"/>
      <c r="E26" s="60">
        <v>532200</v>
      </c>
      <c r="F26" s="61"/>
      <c r="G26" s="15">
        <f t="shared" si="0"/>
        <v>532200</v>
      </c>
      <c r="H26" s="15"/>
    </row>
    <row r="27" spans="1:8" ht="20.25">
      <c r="A27" s="80">
        <v>5</v>
      </c>
      <c r="B27" s="9"/>
      <c r="C27" s="16" t="s">
        <v>205</v>
      </c>
      <c r="D27" s="60">
        <v>10000</v>
      </c>
      <c r="E27" s="60">
        <v>150000</v>
      </c>
      <c r="F27" s="61"/>
      <c r="G27" s="15">
        <f t="shared" si="0"/>
        <v>160000</v>
      </c>
      <c r="H27" s="15"/>
    </row>
    <row r="28" spans="1:8" ht="20.25">
      <c r="A28" s="80">
        <v>7.4</v>
      </c>
      <c r="B28" s="9"/>
      <c r="C28" s="16" t="s">
        <v>92</v>
      </c>
      <c r="D28" s="60"/>
      <c r="E28" s="60"/>
      <c r="F28" s="61"/>
      <c r="G28" s="15">
        <f t="shared" si="0"/>
        <v>0</v>
      </c>
      <c r="H28" s="15"/>
    </row>
    <row r="29" spans="1:8" ht="20.25">
      <c r="A29" s="80" t="s">
        <v>233</v>
      </c>
      <c r="B29" s="9"/>
      <c r="C29" s="59" t="s">
        <v>220</v>
      </c>
      <c r="D29" s="60"/>
      <c r="E29" s="60"/>
      <c r="F29" s="61">
        <v>1677445</v>
      </c>
      <c r="G29" s="15"/>
      <c r="H29" s="15"/>
    </row>
    <row r="30" spans="1:8" ht="20.25">
      <c r="A30" s="80">
        <v>8</v>
      </c>
      <c r="B30" s="9"/>
      <c r="C30" s="16" t="s">
        <v>197</v>
      </c>
      <c r="D30" s="60"/>
      <c r="E30" s="60"/>
      <c r="F30" s="61">
        <v>180000</v>
      </c>
      <c r="G30" s="15">
        <f t="shared" si="0"/>
        <v>180000</v>
      </c>
      <c r="H30" s="15"/>
    </row>
    <row r="31" spans="1:8" ht="20.25">
      <c r="A31" s="80" t="s">
        <v>101</v>
      </c>
      <c r="B31" s="9"/>
      <c r="C31" s="59" t="s">
        <v>82</v>
      </c>
      <c r="D31" s="60"/>
      <c r="E31" s="60"/>
      <c r="F31" s="61"/>
      <c r="G31" s="15">
        <f t="shared" si="0"/>
        <v>0</v>
      </c>
      <c r="H31" s="15">
        <v>1110000</v>
      </c>
    </row>
    <row r="32" spans="1:8" ht="20.25">
      <c r="A32" s="78"/>
      <c r="B32" s="9"/>
      <c r="C32" s="17"/>
      <c r="D32" s="60"/>
      <c r="E32" s="60"/>
      <c r="F32" s="61"/>
      <c r="G32" s="15">
        <f t="shared" si="0"/>
        <v>0</v>
      </c>
      <c r="H32" s="15"/>
    </row>
    <row r="33" spans="1:8" ht="27.75" customHeight="1">
      <c r="A33" s="79"/>
      <c r="B33" s="13"/>
      <c r="C33" s="58" t="s">
        <v>78</v>
      </c>
      <c r="D33" s="62">
        <f>SUM(D14:D32)</f>
        <v>68010000</v>
      </c>
      <c r="E33" s="62">
        <f>SUM(E14:E32)</f>
        <v>13665276</v>
      </c>
      <c r="F33" s="63">
        <f>SUM(F14:F32)</f>
        <v>3257445</v>
      </c>
      <c r="G33" s="18">
        <f>SUM(D33:F33)</f>
        <v>84932721</v>
      </c>
      <c r="H33" s="62">
        <f>SUM(H14:H31)</f>
        <v>1110000</v>
      </c>
    </row>
    <row r="34" spans="1:8" ht="15.75" customHeight="1">
      <c r="A34" s="9"/>
      <c r="B34" s="9"/>
      <c r="C34" s="19"/>
      <c r="D34" s="9"/>
      <c r="E34" s="9"/>
      <c r="F34" s="10"/>
      <c r="G34" s="10"/>
      <c r="H34" s="10"/>
    </row>
    <row r="35" spans="1:8" ht="29.25" customHeight="1">
      <c r="A35" s="13"/>
      <c r="B35" s="13"/>
      <c r="C35" s="20" t="s">
        <v>80</v>
      </c>
      <c r="D35" s="13"/>
      <c r="E35" s="13"/>
      <c r="F35" s="21"/>
      <c r="G35" s="21"/>
      <c r="H35" s="10"/>
    </row>
    <row r="36" spans="1:8" s="1" customFormat="1" ht="40.5">
      <c r="A36" s="90" t="s">
        <v>102</v>
      </c>
      <c r="B36" s="22">
        <v>411000</v>
      </c>
      <c r="C36" s="23" t="s">
        <v>3</v>
      </c>
      <c r="D36" s="24">
        <f>SUM(D37)</f>
        <v>58165075</v>
      </c>
      <c r="E36" s="24">
        <f>E37</f>
        <v>0</v>
      </c>
      <c r="F36" s="24">
        <f>F37</f>
        <v>0</v>
      </c>
      <c r="G36" s="18">
        <f aca="true" t="shared" si="1" ref="G36:G55">SUM(C36:F36)</f>
        <v>58165075</v>
      </c>
      <c r="H36" s="18"/>
    </row>
    <row r="37" spans="1:8" ht="21">
      <c r="A37" s="89" t="s">
        <v>103</v>
      </c>
      <c r="B37" s="25">
        <v>411100</v>
      </c>
      <c r="C37" s="26" t="s">
        <v>3</v>
      </c>
      <c r="D37" s="27">
        <v>58165075</v>
      </c>
      <c r="E37" s="27"/>
      <c r="F37" s="72"/>
      <c r="G37" s="15">
        <f t="shared" si="1"/>
        <v>58165075</v>
      </c>
      <c r="H37" s="15"/>
    </row>
    <row r="38" spans="1:8" s="1" customFormat="1" ht="40.5">
      <c r="A38" s="91" t="s">
        <v>104</v>
      </c>
      <c r="B38" s="22">
        <v>412000</v>
      </c>
      <c r="C38" s="28" t="s">
        <v>41</v>
      </c>
      <c r="D38" s="24">
        <f>SUM(D39:D41)</f>
        <v>9834925</v>
      </c>
      <c r="E38" s="24">
        <f>SUM(E39:E41)</f>
        <v>0</v>
      </c>
      <c r="F38" s="24">
        <f>SUM(F39:F41)</f>
        <v>0</v>
      </c>
      <c r="G38" s="18">
        <f t="shared" si="1"/>
        <v>9834925</v>
      </c>
      <c r="H38" s="18"/>
    </row>
    <row r="39" spans="1:8" ht="41.25">
      <c r="A39" s="87" t="s">
        <v>105</v>
      </c>
      <c r="B39" s="25">
        <v>412100</v>
      </c>
      <c r="C39" s="30" t="s">
        <v>4</v>
      </c>
      <c r="D39" s="27">
        <v>6792891</v>
      </c>
      <c r="E39" s="27"/>
      <c r="F39" s="94"/>
      <c r="G39" s="15">
        <f t="shared" si="1"/>
        <v>6792891</v>
      </c>
      <c r="H39" s="15"/>
    </row>
    <row r="40" spans="1:8" ht="21">
      <c r="A40" s="87" t="s">
        <v>106</v>
      </c>
      <c r="B40" s="25">
        <v>412200</v>
      </c>
      <c r="C40" s="30" t="s">
        <v>5</v>
      </c>
      <c r="D40" s="27">
        <v>3042034</v>
      </c>
      <c r="E40" s="27"/>
      <c r="F40" s="72"/>
      <c r="G40" s="15">
        <f t="shared" si="1"/>
        <v>3042034</v>
      </c>
      <c r="H40" s="15"/>
    </row>
    <row r="41" spans="1:8" ht="21">
      <c r="A41" s="87" t="s">
        <v>107</v>
      </c>
      <c r="B41" s="25">
        <v>412300</v>
      </c>
      <c r="C41" s="30" t="s">
        <v>6</v>
      </c>
      <c r="D41" s="27"/>
      <c r="E41" s="27"/>
      <c r="F41" s="72"/>
      <c r="G41" s="15">
        <f t="shared" si="1"/>
        <v>0</v>
      </c>
      <c r="H41" s="15"/>
    </row>
    <row r="42" spans="1:8" s="1" customFormat="1" ht="21">
      <c r="A42" s="91" t="s">
        <v>108</v>
      </c>
      <c r="B42" s="22">
        <v>413000</v>
      </c>
      <c r="C42" s="28" t="s">
        <v>7</v>
      </c>
      <c r="D42" s="24">
        <f>SUM(D43)</f>
        <v>0</v>
      </c>
      <c r="E42" s="24">
        <f>E43</f>
        <v>60000</v>
      </c>
      <c r="F42" s="70">
        <f>F43</f>
        <v>93000</v>
      </c>
      <c r="G42" s="18">
        <f t="shared" si="1"/>
        <v>153000</v>
      </c>
      <c r="H42" s="18"/>
    </row>
    <row r="43" spans="1:8" ht="41.25">
      <c r="A43" s="87" t="s">
        <v>109</v>
      </c>
      <c r="B43" s="25">
        <v>413100</v>
      </c>
      <c r="C43" s="30" t="s">
        <v>194</v>
      </c>
      <c r="D43" s="27"/>
      <c r="E43" s="27">
        <v>60000</v>
      </c>
      <c r="F43" s="72">
        <v>93000</v>
      </c>
      <c r="G43" s="15">
        <f t="shared" si="1"/>
        <v>153000</v>
      </c>
      <c r="H43" s="15"/>
    </row>
    <row r="44" spans="1:8" s="1" customFormat="1" ht="20.25">
      <c r="A44" s="91" t="s">
        <v>110</v>
      </c>
      <c r="B44" s="22">
        <v>414000</v>
      </c>
      <c r="C44" s="28" t="s">
        <v>8</v>
      </c>
      <c r="D44" s="24">
        <f>SUM(D45:D48)</f>
        <v>0</v>
      </c>
      <c r="E44" s="24">
        <f>SUM(E45:E48)</f>
        <v>330000</v>
      </c>
      <c r="F44" s="24">
        <f>SUM(F45:F48)</f>
        <v>1400000</v>
      </c>
      <c r="G44" s="18">
        <f t="shared" si="1"/>
        <v>1730000</v>
      </c>
      <c r="H44" s="18"/>
    </row>
    <row r="45" spans="1:8" ht="61.5">
      <c r="A45" s="87" t="s">
        <v>111</v>
      </c>
      <c r="B45" s="29">
        <v>414100</v>
      </c>
      <c r="C45" s="30" t="s">
        <v>70</v>
      </c>
      <c r="D45" s="27"/>
      <c r="E45" s="27"/>
      <c r="F45" s="70">
        <v>1400000</v>
      </c>
      <c r="G45" s="15">
        <f t="shared" si="1"/>
        <v>1400000</v>
      </c>
      <c r="H45" s="15"/>
    </row>
    <row r="46" spans="1:8" ht="41.25">
      <c r="A46" s="87" t="s">
        <v>112</v>
      </c>
      <c r="B46" s="29">
        <v>414200</v>
      </c>
      <c r="C46" s="30" t="s">
        <v>64</v>
      </c>
      <c r="D46" s="27"/>
      <c r="E46" s="27"/>
      <c r="F46" s="71"/>
      <c r="G46" s="15">
        <f t="shared" si="1"/>
        <v>0</v>
      </c>
      <c r="H46" s="15"/>
    </row>
    <row r="47" spans="1:8" ht="21">
      <c r="A47" s="87" t="s">
        <v>113</v>
      </c>
      <c r="B47" s="29">
        <v>414300</v>
      </c>
      <c r="C47" s="30" t="s">
        <v>9</v>
      </c>
      <c r="D47" s="27"/>
      <c r="E47" s="27">
        <v>82500</v>
      </c>
      <c r="F47" s="70"/>
      <c r="G47" s="15">
        <f t="shared" si="1"/>
        <v>82500</v>
      </c>
      <c r="H47" s="15"/>
    </row>
    <row r="48" spans="1:8" ht="81.75">
      <c r="A48" s="87" t="s">
        <v>114</v>
      </c>
      <c r="B48" s="29">
        <v>414400</v>
      </c>
      <c r="C48" s="30" t="s">
        <v>71</v>
      </c>
      <c r="D48" s="27"/>
      <c r="E48" s="27">
        <v>247500</v>
      </c>
      <c r="F48" s="71"/>
      <c r="G48" s="15">
        <f t="shared" si="1"/>
        <v>247500</v>
      </c>
      <c r="H48" s="15"/>
    </row>
    <row r="49" spans="1:8" s="1" customFormat="1" ht="20.25">
      <c r="A49" s="91" t="s">
        <v>115</v>
      </c>
      <c r="B49" s="22">
        <v>415000</v>
      </c>
      <c r="C49" s="23" t="s">
        <v>10</v>
      </c>
      <c r="D49" s="24">
        <f>SUM(D50)</f>
        <v>0</v>
      </c>
      <c r="E49" s="24">
        <f>SUM(E50:E50)</f>
        <v>1671720</v>
      </c>
      <c r="F49" s="24">
        <f>SUM(F50:F50)</f>
        <v>0</v>
      </c>
      <c r="G49" s="18">
        <f t="shared" si="1"/>
        <v>1671720</v>
      </c>
      <c r="H49" s="18"/>
    </row>
    <row r="50" spans="1:8" ht="21">
      <c r="A50" s="88" t="s">
        <v>116</v>
      </c>
      <c r="B50" s="31">
        <v>415100</v>
      </c>
      <c r="C50" s="32" t="s">
        <v>10</v>
      </c>
      <c r="D50" s="33"/>
      <c r="E50" s="33">
        <v>1671720</v>
      </c>
      <c r="F50" s="71"/>
      <c r="G50" s="15">
        <f t="shared" si="1"/>
        <v>1671720</v>
      </c>
      <c r="H50" s="15"/>
    </row>
    <row r="51" spans="1:8" s="1" customFormat="1" ht="40.5">
      <c r="A51" s="91" t="s">
        <v>117</v>
      </c>
      <c r="B51" s="22">
        <v>416000</v>
      </c>
      <c r="C51" s="28" t="s">
        <v>11</v>
      </c>
      <c r="D51" s="24">
        <f>SUM(D52)</f>
        <v>0</v>
      </c>
      <c r="E51" s="24">
        <f>E52</f>
        <v>900000</v>
      </c>
      <c r="F51" s="24">
        <f>F52</f>
        <v>0</v>
      </c>
      <c r="G51" s="18">
        <f t="shared" si="1"/>
        <v>900000</v>
      </c>
      <c r="H51" s="18"/>
    </row>
    <row r="52" spans="1:8" ht="41.25">
      <c r="A52" s="88" t="s">
        <v>118</v>
      </c>
      <c r="B52" s="31">
        <v>416100</v>
      </c>
      <c r="C52" s="34" t="s">
        <v>195</v>
      </c>
      <c r="D52" s="33"/>
      <c r="E52" s="33">
        <v>900000</v>
      </c>
      <c r="F52" s="70"/>
      <c r="G52" s="15">
        <f t="shared" si="1"/>
        <v>900000</v>
      </c>
      <c r="H52" s="15"/>
    </row>
    <row r="53" spans="1:8" s="1" customFormat="1" ht="21">
      <c r="A53" s="91" t="s">
        <v>119</v>
      </c>
      <c r="B53" s="22">
        <v>421000</v>
      </c>
      <c r="C53" s="23" t="s">
        <v>12</v>
      </c>
      <c r="D53" s="24">
        <f>SUM(D54:D64)</f>
        <v>0</v>
      </c>
      <c r="E53" s="24">
        <f>SUM(E54:E64)</f>
        <v>5947076</v>
      </c>
      <c r="F53" s="70">
        <f>SUM(F54:F64)</f>
        <v>1000</v>
      </c>
      <c r="G53" s="18">
        <f t="shared" si="1"/>
        <v>5948076</v>
      </c>
      <c r="H53" s="18"/>
    </row>
    <row r="54" spans="1:8" ht="40.5">
      <c r="A54" s="88" t="s">
        <v>120</v>
      </c>
      <c r="B54" s="31">
        <v>421100</v>
      </c>
      <c r="C54" s="32" t="s">
        <v>13</v>
      </c>
      <c r="D54" s="33"/>
      <c r="E54" s="33">
        <v>95000</v>
      </c>
      <c r="F54" s="64">
        <v>1000</v>
      </c>
      <c r="G54" s="15">
        <f t="shared" si="1"/>
        <v>96000</v>
      </c>
      <c r="H54" s="15"/>
    </row>
    <row r="55" spans="1:8" ht="40.5">
      <c r="A55" s="88" t="s">
        <v>121</v>
      </c>
      <c r="B55" s="31">
        <v>421211</v>
      </c>
      <c r="C55" s="32" t="s">
        <v>85</v>
      </c>
      <c r="D55" s="33"/>
      <c r="E55" s="33">
        <v>600000</v>
      </c>
      <c r="F55" s="64"/>
      <c r="G55" s="15">
        <f t="shared" si="1"/>
        <v>600000</v>
      </c>
      <c r="H55" s="15"/>
    </row>
    <row r="56" spans="1:8" ht="21">
      <c r="A56" s="88" t="s">
        <v>122</v>
      </c>
      <c r="B56" s="31">
        <v>421221</v>
      </c>
      <c r="C56" s="32" t="s">
        <v>86</v>
      </c>
      <c r="D56" s="33"/>
      <c r="E56" s="33">
        <v>400000</v>
      </c>
      <c r="F56" s="64"/>
      <c r="G56" s="15"/>
      <c r="H56" s="15"/>
    </row>
    <row r="57" spans="1:8" ht="40.5">
      <c r="A57" s="88" t="s">
        <v>123</v>
      </c>
      <c r="B57" s="31">
        <v>421225</v>
      </c>
      <c r="C57" s="32" t="s">
        <v>196</v>
      </c>
      <c r="D57" s="33"/>
      <c r="E57" s="33">
        <v>4130076</v>
      </c>
      <c r="F57" s="64"/>
      <c r="G57" s="15"/>
      <c r="H57" s="15"/>
    </row>
    <row r="58" spans="1:8" ht="40.5">
      <c r="A58" s="88" t="s">
        <v>124</v>
      </c>
      <c r="B58" s="31">
        <v>421311</v>
      </c>
      <c r="C58" s="32" t="s">
        <v>87</v>
      </c>
      <c r="D58" s="33"/>
      <c r="E58" s="33">
        <v>110000</v>
      </c>
      <c r="F58" s="64"/>
      <c r="G58" s="15"/>
      <c r="H58" s="15"/>
    </row>
    <row r="59" spans="1:8" ht="21">
      <c r="A59" s="88" t="s">
        <v>125</v>
      </c>
      <c r="B59" s="31">
        <v>421321</v>
      </c>
      <c r="C59" s="32" t="s">
        <v>88</v>
      </c>
      <c r="D59" s="33"/>
      <c r="E59" s="33">
        <v>17000</v>
      </c>
      <c r="F59" s="64"/>
      <c r="G59" s="15"/>
      <c r="H59" s="15"/>
    </row>
    <row r="60" spans="1:8" ht="21">
      <c r="A60" s="88" t="s">
        <v>126</v>
      </c>
      <c r="B60" s="31">
        <v>421324</v>
      </c>
      <c r="C60" s="32" t="s">
        <v>89</v>
      </c>
      <c r="D60" s="33"/>
      <c r="E60" s="33">
        <v>200000</v>
      </c>
      <c r="F60" s="64"/>
      <c r="G60" s="15">
        <f aca="true" t="shared" si="2" ref="G60:G78">SUM(C60:F60)</f>
        <v>200000</v>
      </c>
      <c r="H60" s="15"/>
    </row>
    <row r="61" spans="1:8" ht="40.5">
      <c r="A61" s="88" t="s">
        <v>127</v>
      </c>
      <c r="B61" s="31">
        <v>421400</v>
      </c>
      <c r="C61" s="32" t="s">
        <v>90</v>
      </c>
      <c r="D61" s="33"/>
      <c r="E61" s="33">
        <v>140000</v>
      </c>
      <c r="F61" s="69"/>
      <c r="G61" s="15">
        <f t="shared" si="2"/>
        <v>140000</v>
      </c>
      <c r="H61" s="15"/>
    </row>
    <row r="62" spans="1:8" ht="21">
      <c r="A62" s="88" t="s">
        <v>128</v>
      </c>
      <c r="B62" s="31">
        <v>421500</v>
      </c>
      <c r="C62" s="32" t="s">
        <v>14</v>
      </c>
      <c r="D62" s="33"/>
      <c r="E62" s="33">
        <v>255000</v>
      </c>
      <c r="F62" s="64"/>
      <c r="G62" s="15">
        <f t="shared" si="2"/>
        <v>255000</v>
      </c>
      <c r="H62" s="15"/>
    </row>
    <row r="63" spans="1:8" ht="21">
      <c r="A63" s="84" t="s">
        <v>129</v>
      </c>
      <c r="B63" s="31">
        <v>421600</v>
      </c>
      <c r="C63" s="32" t="s">
        <v>15</v>
      </c>
      <c r="D63" s="33"/>
      <c r="E63" s="33"/>
      <c r="F63" s="64"/>
      <c r="G63" s="15">
        <f t="shared" si="2"/>
        <v>0</v>
      </c>
      <c r="H63" s="15"/>
    </row>
    <row r="64" spans="1:8" ht="21">
      <c r="A64" s="84" t="s">
        <v>130</v>
      </c>
      <c r="B64" s="31">
        <v>421900</v>
      </c>
      <c r="C64" s="32" t="s">
        <v>16</v>
      </c>
      <c r="D64" s="33"/>
      <c r="E64" s="33"/>
      <c r="F64" s="64"/>
      <c r="G64" s="15">
        <f t="shared" si="2"/>
        <v>0</v>
      </c>
      <c r="H64" s="15"/>
    </row>
    <row r="65" spans="1:8" s="1" customFormat="1" ht="21">
      <c r="A65" s="83" t="s">
        <v>131</v>
      </c>
      <c r="B65" s="22">
        <v>422000</v>
      </c>
      <c r="C65" s="23" t="s">
        <v>17</v>
      </c>
      <c r="D65" s="24">
        <f>SUM(D66:D69)</f>
        <v>0</v>
      </c>
      <c r="E65" s="24">
        <f>SUM(E66:E69)</f>
        <v>940000</v>
      </c>
      <c r="F65" s="65">
        <f>SUM(F66:F69)</f>
        <v>0</v>
      </c>
      <c r="G65" s="18">
        <f t="shared" si="2"/>
        <v>940000</v>
      </c>
      <c r="H65" s="18"/>
    </row>
    <row r="66" spans="1:8" ht="21">
      <c r="A66" s="84" t="s">
        <v>131</v>
      </c>
      <c r="B66" s="31">
        <v>422000</v>
      </c>
      <c r="C66" s="32" t="s">
        <v>91</v>
      </c>
      <c r="D66" s="33"/>
      <c r="E66" s="33">
        <v>140000</v>
      </c>
      <c r="F66" s="64"/>
      <c r="G66" s="15">
        <f t="shared" si="2"/>
        <v>140000</v>
      </c>
      <c r="H66" s="15"/>
    </row>
    <row r="67" spans="1:8" ht="40.5">
      <c r="A67" s="84" t="s">
        <v>132</v>
      </c>
      <c r="B67" s="31">
        <v>422300</v>
      </c>
      <c r="C67" s="32" t="s">
        <v>18</v>
      </c>
      <c r="D67" s="33"/>
      <c r="E67" s="33">
        <v>5000</v>
      </c>
      <c r="F67" s="64"/>
      <c r="G67" s="15">
        <f t="shared" si="2"/>
        <v>5000</v>
      </c>
      <c r="H67" s="15"/>
    </row>
    <row r="68" spans="1:8" ht="21">
      <c r="A68" s="84" t="s">
        <v>133</v>
      </c>
      <c r="B68" s="31">
        <v>422400</v>
      </c>
      <c r="C68" s="32" t="s">
        <v>76</v>
      </c>
      <c r="D68" s="33"/>
      <c r="E68" s="33">
        <v>750000</v>
      </c>
      <c r="F68" s="64"/>
      <c r="G68" s="15">
        <f t="shared" si="2"/>
        <v>750000</v>
      </c>
      <c r="H68" s="15"/>
    </row>
    <row r="69" spans="1:8" ht="21">
      <c r="A69" s="84" t="s">
        <v>134</v>
      </c>
      <c r="B69" s="31">
        <v>422900</v>
      </c>
      <c r="C69" s="32" t="s">
        <v>19</v>
      </c>
      <c r="D69" s="33"/>
      <c r="E69" s="33">
        <v>45000</v>
      </c>
      <c r="F69" s="64"/>
      <c r="G69" s="15">
        <f t="shared" si="2"/>
        <v>45000</v>
      </c>
      <c r="H69" s="15"/>
    </row>
    <row r="70" spans="1:8" s="1" customFormat="1" ht="21">
      <c r="A70" s="83" t="s">
        <v>135</v>
      </c>
      <c r="B70" s="22">
        <v>423000</v>
      </c>
      <c r="C70" s="23" t="s">
        <v>20</v>
      </c>
      <c r="D70" s="24">
        <f>SUM(D71:D78)</f>
        <v>0</v>
      </c>
      <c r="E70" s="24">
        <f>SUM(E71:E83)</f>
        <v>950000</v>
      </c>
      <c r="F70" s="65">
        <f>SUM(F71:F78)</f>
        <v>63564</v>
      </c>
      <c r="G70" s="18">
        <f t="shared" si="2"/>
        <v>1013564</v>
      </c>
      <c r="H70" s="65">
        <f>SUM(H71:H83)</f>
        <v>1110000</v>
      </c>
    </row>
    <row r="71" spans="1:8" ht="21">
      <c r="A71" s="84" t="s">
        <v>136</v>
      </c>
      <c r="B71" s="31">
        <v>423100</v>
      </c>
      <c r="C71" s="32" t="s">
        <v>21</v>
      </c>
      <c r="D71" s="33"/>
      <c r="E71" s="33">
        <v>5000</v>
      </c>
      <c r="F71" s="64">
        <v>13564</v>
      </c>
      <c r="G71" s="15">
        <f t="shared" si="2"/>
        <v>18564</v>
      </c>
      <c r="H71" s="15"/>
    </row>
    <row r="72" spans="1:8" ht="21">
      <c r="A72" s="84" t="s">
        <v>137</v>
      </c>
      <c r="B72" s="31">
        <v>423200</v>
      </c>
      <c r="C72" s="32" t="s">
        <v>22</v>
      </c>
      <c r="D72" s="33"/>
      <c r="E72" s="33">
        <v>30000</v>
      </c>
      <c r="F72" s="64"/>
      <c r="G72" s="15">
        <f t="shared" si="2"/>
        <v>30000</v>
      </c>
      <c r="H72" s="15"/>
    </row>
    <row r="73" spans="1:8" ht="40.5">
      <c r="A73" s="84" t="s">
        <v>138</v>
      </c>
      <c r="B73" s="31">
        <v>423300</v>
      </c>
      <c r="C73" s="32" t="s">
        <v>23</v>
      </c>
      <c r="D73" s="33"/>
      <c r="E73" s="33">
        <v>150000</v>
      </c>
      <c r="F73" s="64"/>
      <c r="G73" s="15">
        <f t="shared" si="2"/>
        <v>150000</v>
      </c>
      <c r="H73" s="15"/>
    </row>
    <row r="74" spans="1:8" ht="21">
      <c r="A74" s="84" t="s">
        <v>139</v>
      </c>
      <c r="B74" s="31">
        <v>423400</v>
      </c>
      <c r="C74" s="32" t="s">
        <v>24</v>
      </c>
      <c r="D74" s="33"/>
      <c r="E74" s="33">
        <v>40000</v>
      </c>
      <c r="F74" s="69"/>
      <c r="G74" s="15">
        <f t="shared" si="2"/>
        <v>40000</v>
      </c>
      <c r="H74" s="15"/>
    </row>
    <row r="75" spans="1:8" ht="21">
      <c r="A75" s="84" t="s">
        <v>140</v>
      </c>
      <c r="B75" s="31">
        <v>423500</v>
      </c>
      <c r="C75" s="32" t="s">
        <v>25</v>
      </c>
      <c r="D75" s="33"/>
      <c r="E75" s="33">
        <v>15000</v>
      </c>
      <c r="F75" s="64"/>
      <c r="G75" s="15">
        <f t="shared" si="2"/>
        <v>15000</v>
      </c>
      <c r="H75" s="15"/>
    </row>
    <row r="76" spans="1:8" ht="40.5">
      <c r="A76" s="84" t="s">
        <v>141</v>
      </c>
      <c r="B76" s="31">
        <v>423600</v>
      </c>
      <c r="C76" s="32" t="s">
        <v>72</v>
      </c>
      <c r="D76" s="33"/>
      <c r="E76" s="33"/>
      <c r="F76" s="64"/>
      <c r="G76" s="15">
        <f t="shared" si="2"/>
        <v>0</v>
      </c>
      <c r="H76" s="15"/>
    </row>
    <row r="77" spans="1:8" ht="21">
      <c r="A77" s="84" t="s">
        <v>142</v>
      </c>
      <c r="B77" s="31">
        <v>423700</v>
      </c>
      <c r="C77" s="32" t="s">
        <v>26</v>
      </c>
      <c r="D77" s="33"/>
      <c r="E77" s="33">
        <v>90000</v>
      </c>
      <c r="F77" s="64">
        <v>50000</v>
      </c>
      <c r="G77" s="15">
        <f t="shared" si="2"/>
        <v>140000</v>
      </c>
      <c r="H77" s="15"/>
    </row>
    <row r="78" spans="1:8" ht="21">
      <c r="A78" s="84" t="s">
        <v>143</v>
      </c>
      <c r="B78" s="31">
        <v>423900</v>
      </c>
      <c r="C78" s="32" t="s">
        <v>27</v>
      </c>
      <c r="D78" s="33"/>
      <c r="E78" s="33">
        <v>550000</v>
      </c>
      <c r="F78" s="64"/>
      <c r="G78" s="15">
        <f t="shared" si="2"/>
        <v>550000</v>
      </c>
      <c r="H78" s="15"/>
    </row>
    <row r="79" spans="1:8" ht="21">
      <c r="A79" s="84" t="s">
        <v>207</v>
      </c>
      <c r="B79" s="31">
        <v>423912</v>
      </c>
      <c r="C79" s="32" t="s">
        <v>206</v>
      </c>
      <c r="D79" s="33"/>
      <c r="E79" s="33"/>
      <c r="F79" s="64"/>
      <c r="G79" s="15"/>
      <c r="H79" s="15"/>
    </row>
    <row r="80" spans="1:8" ht="21">
      <c r="A80" s="84" t="s">
        <v>208</v>
      </c>
      <c r="B80" s="31">
        <v>423913</v>
      </c>
      <c r="C80" s="32" t="s">
        <v>209</v>
      </c>
      <c r="D80" s="33"/>
      <c r="E80" s="33">
        <v>70000</v>
      </c>
      <c r="F80" s="64"/>
      <c r="G80" s="15"/>
      <c r="H80" s="15">
        <v>700000</v>
      </c>
    </row>
    <row r="81" spans="1:8" ht="21">
      <c r="A81" s="84" t="s">
        <v>210</v>
      </c>
      <c r="B81" s="31">
        <v>423914</v>
      </c>
      <c r="C81" s="32" t="s">
        <v>211</v>
      </c>
      <c r="D81" s="33"/>
      <c r="E81" s="33"/>
      <c r="F81" s="64"/>
      <c r="G81" s="15"/>
      <c r="H81" s="15">
        <v>70000</v>
      </c>
    </row>
    <row r="82" spans="1:8" ht="21">
      <c r="A82" s="84" t="s">
        <v>212</v>
      </c>
      <c r="B82" s="31">
        <v>423915</v>
      </c>
      <c r="C82" s="32" t="s">
        <v>213</v>
      </c>
      <c r="D82" s="33"/>
      <c r="E82" s="33"/>
      <c r="F82" s="64"/>
      <c r="G82" s="15"/>
      <c r="H82" s="15">
        <v>320000</v>
      </c>
    </row>
    <row r="83" spans="1:8" ht="40.5">
      <c r="A83" s="84" t="s">
        <v>214</v>
      </c>
      <c r="B83" s="31">
        <v>423916</v>
      </c>
      <c r="C83" s="32" t="s">
        <v>215</v>
      </c>
      <c r="D83" s="33"/>
      <c r="E83" s="33"/>
      <c r="F83" s="64"/>
      <c r="G83" s="15"/>
      <c r="H83" s="15">
        <v>20000</v>
      </c>
    </row>
    <row r="84" spans="1:8" s="1" customFormat="1" ht="20.25">
      <c r="A84" s="83" t="s">
        <v>144</v>
      </c>
      <c r="B84" s="22">
        <v>424000</v>
      </c>
      <c r="C84" s="23" t="s">
        <v>28</v>
      </c>
      <c r="D84" s="24">
        <f>SUM(D85:D89)</f>
        <v>0</v>
      </c>
      <c r="E84" s="24">
        <f>SUM(E85:E89)</f>
        <v>241000</v>
      </c>
      <c r="F84" s="24">
        <f>SUM(F85:F89)</f>
        <v>0</v>
      </c>
      <c r="G84" s="18">
        <f aca="true" t="shared" si="3" ref="G84:G96">SUM(C84:F84)</f>
        <v>241000</v>
      </c>
      <c r="H84" s="18"/>
    </row>
    <row r="85" spans="1:8" ht="21">
      <c r="A85" s="84" t="s">
        <v>145</v>
      </c>
      <c r="B85" s="31">
        <v>424100</v>
      </c>
      <c r="C85" s="32" t="s">
        <v>29</v>
      </c>
      <c r="D85" s="33"/>
      <c r="E85" s="33"/>
      <c r="F85" s="64"/>
      <c r="G85" s="15">
        <f t="shared" si="3"/>
        <v>0</v>
      </c>
      <c r="H85" s="15"/>
    </row>
    <row r="86" spans="1:8" ht="40.5">
      <c r="A86" s="84" t="s">
        <v>146</v>
      </c>
      <c r="B86" s="31">
        <v>424200</v>
      </c>
      <c r="C86" s="32" t="s">
        <v>65</v>
      </c>
      <c r="D86" s="33"/>
      <c r="E86" s="33"/>
      <c r="F86" s="64"/>
      <c r="G86" s="15">
        <f t="shared" si="3"/>
        <v>0</v>
      </c>
      <c r="H86" s="15"/>
    </row>
    <row r="87" spans="1:8" ht="21">
      <c r="A87" s="84" t="s">
        <v>147</v>
      </c>
      <c r="B87" s="31">
        <v>424300</v>
      </c>
      <c r="C87" s="32" t="s">
        <v>30</v>
      </c>
      <c r="D87" s="33"/>
      <c r="E87" s="33">
        <v>91000</v>
      </c>
      <c r="F87" s="69"/>
      <c r="G87" s="15">
        <f t="shared" si="3"/>
        <v>91000</v>
      </c>
      <c r="H87" s="15"/>
    </row>
    <row r="88" spans="1:8" ht="40.5">
      <c r="A88" s="84" t="s">
        <v>148</v>
      </c>
      <c r="B88" s="31">
        <v>424600</v>
      </c>
      <c r="C88" s="32" t="s">
        <v>31</v>
      </c>
      <c r="D88" s="33"/>
      <c r="E88" s="33"/>
      <c r="F88" s="64"/>
      <c r="G88" s="15">
        <f t="shared" si="3"/>
        <v>0</v>
      </c>
      <c r="H88" s="15"/>
    </row>
    <row r="89" spans="1:8" ht="21">
      <c r="A89" s="84" t="s">
        <v>149</v>
      </c>
      <c r="B89" s="31">
        <v>424900</v>
      </c>
      <c r="C89" s="32" t="s">
        <v>32</v>
      </c>
      <c r="D89" s="33"/>
      <c r="E89" s="33">
        <v>150000</v>
      </c>
      <c r="F89" s="64"/>
      <c r="G89" s="15">
        <f t="shared" si="3"/>
        <v>150000</v>
      </c>
      <c r="H89" s="15"/>
    </row>
    <row r="90" spans="1:8" s="1" customFormat="1" ht="20.25">
      <c r="A90" s="83" t="s">
        <v>150</v>
      </c>
      <c r="B90" s="22">
        <v>425000</v>
      </c>
      <c r="C90" s="28" t="s">
        <v>33</v>
      </c>
      <c r="D90" s="24">
        <f>SUM(D91:D92)</f>
        <v>0</v>
      </c>
      <c r="E90" s="24">
        <f>SUM(E91:E92)</f>
        <v>1420000</v>
      </c>
      <c r="F90" s="24">
        <f>SUM(F91:F92)</f>
        <v>114000</v>
      </c>
      <c r="G90" s="18">
        <f t="shared" si="3"/>
        <v>1534000</v>
      </c>
      <c r="H90" s="18"/>
    </row>
    <row r="91" spans="1:8" ht="41.25">
      <c r="A91" s="84" t="s">
        <v>151</v>
      </c>
      <c r="B91" s="31">
        <v>425100</v>
      </c>
      <c r="C91" s="34" t="s">
        <v>34</v>
      </c>
      <c r="D91" s="33"/>
      <c r="E91" s="33">
        <v>1300000</v>
      </c>
      <c r="F91" s="69">
        <v>114000</v>
      </c>
      <c r="G91" s="15">
        <f t="shared" si="3"/>
        <v>1414000</v>
      </c>
      <c r="H91" s="15"/>
    </row>
    <row r="92" spans="1:8" ht="41.25">
      <c r="A92" s="84" t="s">
        <v>152</v>
      </c>
      <c r="B92" s="31">
        <v>425200</v>
      </c>
      <c r="C92" s="34" t="s">
        <v>35</v>
      </c>
      <c r="D92" s="33"/>
      <c r="E92" s="33">
        <v>120000</v>
      </c>
      <c r="F92" s="64"/>
      <c r="G92" s="15">
        <f t="shared" si="3"/>
        <v>120000</v>
      </c>
      <c r="H92" s="15"/>
    </row>
    <row r="93" spans="1:8" s="1" customFormat="1" ht="20.25">
      <c r="A93" s="83" t="s">
        <v>153</v>
      </c>
      <c r="B93" s="22">
        <v>426000</v>
      </c>
      <c r="C93" s="23" t="s">
        <v>36</v>
      </c>
      <c r="D93" s="24">
        <f>SUM(D94:D102)</f>
        <v>0</v>
      </c>
      <c r="E93" s="24">
        <f>SUM(E94:E102)</f>
        <v>1045480</v>
      </c>
      <c r="F93" s="24">
        <f>SUM(F94:F102)</f>
        <v>0</v>
      </c>
      <c r="G93" s="18">
        <f t="shared" si="3"/>
        <v>1045480</v>
      </c>
      <c r="H93" s="18"/>
    </row>
    <row r="94" spans="1:8" ht="40.5">
      <c r="A94" s="84" t="s">
        <v>154</v>
      </c>
      <c r="B94" s="31">
        <v>426100</v>
      </c>
      <c r="C94" s="32" t="s">
        <v>84</v>
      </c>
      <c r="D94" s="33"/>
      <c r="E94" s="33">
        <v>100000</v>
      </c>
      <c r="F94" s="64"/>
      <c r="G94" s="15">
        <f t="shared" si="3"/>
        <v>100000</v>
      </c>
      <c r="H94" s="15"/>
    </row>
    <row r="95" spans="1:8" ht="21">
      <c r="A95" s="84" t="s">
        <v>155</v>
      </c>
      <c r="B95" s="31">
        <v>426200</v>
      </c>
      <c r="C95" s="32" t="s">
        <v>37</v>
      </c>
      <c r="D95" s="33"/>
      <c r="E95" s="33"/>
      <c r="F95" s="69"/>
      <c r="G95" s="15">
        <f t="shared" si="3"/>
        <v>0</v>
      </c>
      <c r="H95" s="15"/>
    </row>
    <row r="96" spans="1:8" ht="40.5">
      <c r="A96" s="84" t="s">
        <v>156</v>
      </c>
      <c r="B96" s="31">
        <v>426300</v>
      </c>
      <c r="C96" s="32" t="s">
        <v>38</v>
      </c>
      <c r="D96" s="33"/>
      <c r="E96" s="33">
        <v>95000</v>
      </c>
      <c r="F96" s="64"/>
      <c r="G96" s="15">
        <f t="shared" si="3"/>
        <v>95000</v>
      </c>
      <c r="H96" s="15"/>
    </row>
    <row r="97" spans="1:8" ht="21">
      <c r="A97" s="84" t="s">
        <v>157</v>
      </c>
      <c r="B97" s="31">
        <v>426400</v>
      </c>
      <c r="C97" s="32" t="s">
        <v>39</v>
      </c>
      <c r="D97" s="33"/>
      <c r="E97" s="33"/>
      <c r="F97" s="69"/>
      <c r="G97" s="15">
        <f aca="true" t="shared" si="4" ref="G97:G108">SUM(C97:F97)</f>
        <v>0</v>
      </c>
      <c r="H97" s="15"/>
    </row>
    <row r="98" spans="1:8" ht="40.5">
      <c r="A98" s="84" t="s">
        <v>158</v>
      </c>
      <c r="B98" s="31">
        <v>426500</v>
      </c>
      <c r="C98" s="32" t="s">
        <v>73</v>
      </c>
      <c r="D98" s="33"/>
      <c r="E98" s="33"/>
      <c r="F98" s="64"/>
      <c r="G98" s="15">
        <f t="shared" si="4"/>
        <v>0</v>
      </c>
      <c r="H98" s="15"/>
    </row>
    <row r="99" spans="1:8" ht="40.5">
      <c r="A99" s="84" t="s">
        <v>159</v>
      </c>
      <c r="B99" s="31">
        <v>426600</v>
      </c>
      <c r="C99" s="32" t="s">
        <v>40</v>
      </c>
      <c r="D99" s="33"/>
      <c r="E99" s="33">
        <v>500000</v>
      </c>
      <c r="F99" s="64"/>
      <c r="G99" s="15">
        <f t="shared" si="4"/>
        <v>500000</v>
      </c>
      <c r="H99" s="15"/>
    </row>
    <row r="100" spans="1:8" ht="15.75" customHeight="1">
      <c r="A100" s="84" t="s">
        <v>160</v>
      </c>
      <c r="B100" s="31">
        <v>426700</v>
      </c>
      <c r="C100" s="32" t="s">
        <v>74</v>
      </c>
      <c r="D100" s="33"/>
      <c r="E100" s="33"/>
      <c r="F100" s="69"/>
      <c r="G100" s="15">
        <f t="shared" si="4"/>
        <v>0</v>
      </c>
      <c r="H100" s="15"/>
    </row>
    <row r="101" spans="1:8" ht="40.5">
      <c r="A101" s="84" t="s">
        <v>161</v>
      </c>
      <c r="B101" s="31">
        <v>426800</v>
      </c>
      <c r="C101" s="32" t="s">
        <v>75</v>
      </c>
      <c r="D101" s="33"/>
      <c r="E101" s="33">
        <v>300000</v>
      </c>
      <c r="F101" s="64"/>
      <c r="G101" s="15">
        <f t="shared" si="4"/>
        <v>300000</v>
      </c>
      <c r="H101" s="15"/>
    </row>
    <row r="102" spans="1:8" ht="21">
      <c r="A102" s="84" t="s">
        <v>162</v>
      </c>
      <c r="B102" s="31">
        <v>426900</v>
      </c>
      <c r="C102" s="32" t="s">
        <v>66</v>
      </c>
      <c r="D102" s="33"/>
      <c r="E102" s="33">
        <v>50480</v>
      </c>
      <c r="F102" s="64"/>
      <c r="G102" s="15">
        <f t="shared" si="4"/>
        <v>50480</v>
      </c>
      <c r="H102" s="15"/>
    </row>
    <row r="103" spans="1:8" s="1" customFormat="1" ht="21">
      <c r="A103" s="85" t="s">
        <v>163</v>
      </c>
      <c r="B103" s="35">
        <v>482000</v>
      </c>
      <c r="C103" s="36" t="s">
        <v>42</v>
      </c>
      <c r="D103" s="24">
        <f>SUM(D104:D106)</f>
        <v>0</v>
      </c>
      <c r="E103" s="24">
        <f>SUM(E104:E106)</f>
        <v>10000</v>
      </c>
      <c r="F103" s="65">
        <f>SUM(F104:F106)</f>
        <v>39436</v>
      </c>
      <c r="G103" s="18">
        <f t="shared" si="4"/>
        <v>49436</v>
      </c>
      <c r="H103" s="18"/>
    </row>
    <row r="104" spans="1:8" ht="21">
      <c r="A104" s="86" t="s">
        <v>164</v>
      </c>
      <c r="B104" s="37">
        <v>482100</v>
      </c>
      <c r="C104" s="38" t="s">
        <v>43</v>
      </c>
      <c r="D104" s="33"/>
      <c r="E104" s="33"/>
      <c r="F104" s="69">
        <v>39436</v>
      </c>
      <c r="G104" s="15">
        <f t="shared" si="4"/>
        <v>39436</v>
      </c>
      <c r="H104" s="15"/>
    </row>
    <row r="105" spans="1:8" ht="21">
      <c r="A105" s="86" t="s">
        <v>165</v>
      </c>
      <c r="B105" s="37">
        <v>482200</v>
      </c>
      <c r="C105" s="38" t="s">
        <v>44</v>
      </c>
      <c r="D105" s="33"/>
      <c r="E105" s="33">
        <v>10000</v>
      </c>
      <c r="F105" s="64"/>
      <c r="G105" s="15">
        <f t="shared" si="4"/>
        <v>10000</v>
      </c>
      <c r="H105" s="15"/>
    </row>
    <row r="106" spans="1:8" ht="21">
      <c r="A106" s="86" t="s">
        <v>166</v>
      </c>
      <c r="B106" s="37">
        <v>482300</v>
      </c>
      <c r="C106" s="38" t="s">
        <v>45</v>
      </c>
      <c r="D106" s="33"/>
      <c r="E106" s="33"/>
      <c r="F106" s="64"/>
      <c r="G106" s="15">
        <f t="shared" si="4"/>
        <v>0</v>
      </c>
      <c r="H106" s="15"/>
    </row>
    <row r="107" spans="1:8" s="1" customFormat="1" ht="41.25">
      <c r="A107" s="83" t="s">
        <v>167</v>
      </c>
      <c r="B107" s="22">
        <v>483000</v>
      </c>
      <c r="C107" s="36" t="s">
        <v>67</v>
      </c>
      <c r="D107" s="24">
        <f>SUM(D108)</f>
        <v>0</v>
      </c>
      <c r="E107" s="24">
        <f>SUM(E108)</f>
        <v>0</v>
      </c>
      <c r="F107" s="69"/>
      <c r="G107" s="18">
        <f t="shared" si="4"/>
        <v>0</v>
      </c>
      <c r="H107" s="18"/>
    </row>
    <row r="108" spans="1:8" ht="41.25">
      <c r="A108" s="84" t="s">
        <v>168</v>
      </c>
      <c r="B108" s="31">
        <v>483100</v>
      </c>
      <c r="C108" s="38" t="s">
        <v>67</v>
      </c>
      <c r="D108" s="33"/>
      <c r="E108" s="33"/>
      <c r="F108" s="64"/>
      <c r="G108" s="15">
        <f t="shared" si="4"/>
        <v>0</v>
      </c>
      <c r="H108" s="15"/>
    </row>
    <row r="109" spans="1:8" ht="24.75" customHeight="1">
      <c r="A109" s="39"/>
      <c r="B109" s="39"/>
      <c r="C109" s="40" t="s">
        <v>68</v>
      </c>
      <c r="D109" s="41">
        <f>SUM(D36,D38,D42,D44,D49,D51,D53,D65,D70,D84,D90,D93,D103,D107)</f>
        <v>68000000</v>
      </c>
      <c r="E109" s="41">
        <f>E36+E38+E42+E44+E49+E51+E53+E65+E70+E84+E90+E93+E103+E107</f>
        <v>13515276</v>
      </c>
      <c r="F109" s="65">
        <f>F36+F38+F42+F44+F49+F51+F53+F65+F70+F84+F90+F93+F103+F107</f>
        <v>1711000</v>
      </c>
      <c r="G109" s="65">
        <f>G36+G38+G42+G44+G49+G51+G53+G65+G70+G84+G90+G93+G103+G107</f>
        <v>83226276</v>
      </c>
      <c r="H109" s="41">
        <f>H36+H38+H42+H44+H49+H51+H53+H65+H70+H84+H90+H93+H103+H107</f>
        <v>1110000</v>
      </c>
    </row>
    <row r="110" spans="1:8" s="1" customFormat="1" ht="20.25">
      <c r="A110" s="81" t="s">
        <v>169</v>
      </c>
      <c r="B110" s="35">
        <v>511000</v>
      </c>
      <c r="C110" s="42" t="s">
        <v>46</v>
      </c>
      <c r="D110" s="24">
        <f>SUM(D111:D114)</f>
        <v>0</v>
      </c>
      <c r="E110" s="24">
        <f>SUM(E111:E114)</f>
        <v>0</v>
      </c>
      <c r="F110" s="66">
        <f>SUM(F111:F114)</f>
        <v>0</v>
      </c>
      <c r="G110" s="15">
        <f aca="true" t="shared" si="5" ref="G110:G132">SUM(C110:F110)</f>
        <v>0</v>
      </c>
      <c r="H110" s="15"/>
    </row>
    <row r="111" spans="1:8" ht="21">
      <c r="A111" s="82" t="s">
        <v>170</v>
      </c>
      <c r="B111" s="44">
        <v>511100</v>
      </c>
      <c r="C111" s="45" t="s">
        <v>47</v>
      </c>
      <c r="D111" s="33"/>
      <c r="E111" s="33"/>
      <c r="F111" s="64"/>
      <c r="G111" s="15">
        <f t="shared" si="5"/>
        <v>0</v>
      </c>
      <c r="H111" s="15"/>
    </row>
    <row r="112" spans="1:8" ht="21">
      <c r="A112" s="82" t="s">
        <v>171</v>
      </c>
      <c r="B112" s="44">
        <v>511200</v>
      </c>
      <c r="C112" s="45" t="s">
        <v>48</v>
      </c>
      <c r="D112" s="33"/>
      <c r="E112" s="33"/>
      <c r="F112" s="69"/>
      <c r="G112" s="15">
        <f t="shared" si="5"/>
        <v>0</v>
      </c>
      <c r="H112" s="15"/>
    </row>
    <row r="113" spans="1:8" ht="41.25">
      <c r="A113" s="82" t="s">
        <v>172</v>
      </c>
      <c r="B113" s="44">
        <v>511300</v>
      </c>
      <c r="C113" s="45" t="s">
        <v>49</v>
      </c>
      <c r="D113" s="33"/>
      <c r="E113" s="33"/>
      <c r="F113" s="64"/>
      <c r="G113" s="15">
        <f t="shared" si="5"/>
        <v>0</v>
      </c>
      <c r="H113" s="15"/>
    </row>
    <row r="114" spans="1:8" ht="21">
      <c r="A114" s="82" t="s">
        <v>173</v>
      </c>
      <c r="B114" s="44">
        <v>511400</v>
      </c>
      <c r="C114" s="45" t="s">
        <v>50</v>
      </c>
      <c r="D114" s="33"/>
      <c r="E114" s="33"/>
      <c r="F114" s="69"/>
      <c r="G114" s="15">
        <f t="shared" si="5"/>
        <v>0</v>
      </c>
      <c r="H114" s="15"/>
    </row>
    <row r="115" spans="1:8" s="1" customFormat="1" ht="20.25">
      <c r="A115" s="81" t="s">
        <v>174</v>
      </c>
      <c r="B115" s="35">
        <v>512000</v>
      </c>
      <c r="C115" s="36" t="s">
        <v>51</v>
      </c>
      <c r="D115" s="24">
        <f>SUM(D116:D124)</f>
        <v>0</v>
      </c>
      <c r="E115" s="24">
        <f>SUM(E116:E124)</f>
        <v>150000</v>
      </c>
      <c r="F115" s="24">
        <f>SUM(F116:F124)</f>
        <v>1460445</v>
      </c>
      <c r="G115" s="18">
        <f t="shared" si="5"/>
        <v>1610445</v>
      </c>
      <c r="H115" s="18"/>
    </row>
    <row r="116" spans="1:8" ht="21">
      <c r="A116" s="82" t="s">
        <v>175</v>
      </c>
      <c r="B116" s="46">
        <v>512100</v>
      </c>
      <c r="C116" s="47" t="s">
        <v>52</v>
      </c>
      <c r="D116" s="33"/>
      <c r="E116" s="33"/>
      <c r="F116" s="69"/>
      <c r="G116" s="15">
        <f t="shared" si="5"/>
        <v>0</v>
      </c>
      <c r="H116" s="15"/>
    </row>
    <row r="117" spans="1:8" ht="21">
      <c r="A117" s="82" t="s">
        <v>176</v>
      </c>
      <c r="B117" s="46">
        <v>512200</v>
      </c>
      <c r="C117" s="47" t="s">
        <v>53</v>
      </c>
      <c r="D117" s="33"/>
      <c r="E117" s="33"/>
      <c r="F117" s="64"/>
      <c r="G117" s="15">
        <f t="shared" si="5"/>
        <v>0</v>
      </c>
      <c r="H117" s="15"/>
    </row>
    <row r="118" spans="1:8" ht="21">
      <c r="A118" s="82" t="s">
        <v>177</v>
      </c>
      <c r="B118" s="46">
        <v>512300</v>
      </c>
      <c r="C118" s="47" t="s">
        <v>54</v>
      </c>
      <c r="D118" s="33"/>
      <c r="E118" s="33"/>
      <c r="F118" s="69"/>
      <c r="G118" s="15">
        <f t="shared" si="5"/>
        <v>0</v>
      </c>
      <c r="H118" s="15"/>
    </row>
    <row r="119" spans="1:8" ht="21">
      <c r="A119" s="82" t="s">
        <v>178</v>
      </c>
      <c r="B119" s="46">
        <v>512400</v>
      </c>
      <c r="C119" s="47" t="s">
        <v>55</v>
      </c>
      <c r="D119" s="33"/>
      <c r="E119" s="33"/>
      <c r="F119" s="64"/>
      <c r="G119" s="15">
        <f t="shared" si="5"/>
        <v>0</v>
      </c>
      <c r="H119" s="15"/>
    </row>
    <row r="120" spans="1:8" ht="41.25">
      <c r="A120" s="82" t="s">
        <v>179</v>
      </c>
      <c r="B120" s="46">
        <v>512500</v>
      </c>
      <c r="C120" s="47" t="s">
        <v>56</v>
      </c>
      <c r="D120" s="33"/>
      <c r="E120" s="33"/>
      <c r="F120" s="64"/>
      <c r="G120" s="15">
        <f t="shared" si="5"/>
        <v>0</v>
      </c>
      <c r="H120" s="15"/>
    </row>
    <row r="121" spans="1:8" ht="41.25">
      <c r="A121" s="82" t="s">
        <v>180</v>
      </c>
      <c r="B121" s="46">
        <v>512600</v>
      </c>
      <c r="C121" s="47" t="s">
        <v>57</v>
      </c>
      <c r="D121" s="33"/>
      <c r="E121" s="33">
        <v>150000</v>
      </c>
      <c r="F121" s="64">
        <v>1460445</v>
      </c>
      <c r="G121" s="15">
        <f t="shared" si="5"/>
        <v>1610445</v>
      </c>
      <c r="H121" s="15"/>
    </row>
    <row r="122" spans="1:8" ht="21">
      <c r="A122" s="82" t="s">
        <v>181</v>
      </c>
      <c r="B122" s="46">
        <v>512700</v>
      </c>
      <c r="C122" s="47" t="s">
        <v>58</v>
      </c>
      <c r="D122" s="33"/>
      <c r="E122" s="33"/>
      <c r="F122" s="64"/>
      <c r="G122" s="15">
        <f t="shared" si="5"/>
        <v>0</v>
      </c>
      <c r="H122" s="15"/>
    </row>
    <row r="123" spans="1:8" ht="21">
      <c r="A123" s="82" t="s">
        <v>182</v>
      </c>
      <c r="B123" s="46">
        <v>512800</v>
      </c>
      <c r="C123" s="47" t="s">
        <v>59</v>
      </c>
      <c r="D123" s="33"/>
      <c r="E123" s="33"/>
      <c r="F123" s="64"/>
      <c r="G123" s="15">
        <f t="shared" si="5"/>
        <v>0</v>
      </c>
      <c r="H123" s="15"/>
    </row>
    <row r="124" spans="1:8" ht="41.25">
      <c r="A124" s="82" t="s">
        <v>183</v>
      </c>
      <c r="B124" s="46">
        <v>512900</v>
      </c>
      <c r="C124" s="47" t="s">
        <v>60</v>
      </c>
      <c r="D124" s="33"/>
      <c r="E124" s="33"/>
      <c r="F124" s="64"/>
      <c r="G124" s="15">
        <f t="shared" si="5"/>
        <v>0</v>
      </c>
      <c r="H124" s="15"/>
    </row>
    <row r="125" spans="1:8" s="1" customFormat="1" ht="20.25">
      <c r="A125" s="81" t="s">
        <v>184</v>
      </c>
      <c r="B125" s="35">
        <v>513000</v>
      </c>
      <c r="C125" s="36" t="s">
        <v>61</v>
      </c>
      <c r="D125" s="24">
        <f>SUM(D126)</f>
        <v>0</v>
      </c>
      <c r="E125" s="24">
        <f>E126</f>
        <v>0</v>
      </c>
      <c r="F125" s="24">
        <f>F126</f>
        <v>0</v>
      </c>
      <c r="G125" s="15">
        <f t="shared" si="5"/>
        <v>0</v>
      </c>
      <c r="H125" s="15"/>
    </row>
    <row r="126" spans="1:8" ht="21">
      <c r="A126" s="82" t="s">
        <v>185</v>
      </c>
      <c r="B126" s="43">
        <v>513100</v>
      </c>
      <c r="C126" s="47" t="s">
        <v>61</v>
      </c>
      <c r="D126" s="33"/>
      <c r="E126" s="33"/>
      <c r="F126" s="64"/>
      <c r="G126" s="15">
        <f t="shared" si="5"/>
        <v>0</v>
      </c>
      <c r="H126" s="15"/>
    </row>
    <row r="127" spans="1:8" s="1" customFormat="1" ht="20.25">
      <c r="A127" s="81" t="s">
        <v>186</v>
      </c>
      <c r="B127" s="35">
        <v>515000</v>
      </c>
      <c r="C127" s="36" t="s">
        <v>62</v>
      </c>
      <c r="D127" s="24">
        <f>SUM(D128)</f>
        <v>10000</v>
      </c>
      <c r="E127" s="24">
        <f>E128</f>
        <v>0</v>
      </c>
      <c r="F127" s="24">
        <f>F128</f>
        <v>0</v>
      </c>
      <c r="G127" s="15">
        <f t="shared" si="5"/>
        <v>10000</v>
      </c>
      <c r="H127" s="15"/>
    </row>
    <row r="128" spans="1:8" ht="21">
      <c r="A128" s="82" t="s">
        <v>187</v>
      </c>
      <c r="B128" s="37">
        <v>515100</v>
      </c>
      <c r="C128" s="48" t="s">
        <v>62</v>
      </c>
      <c r="D128" s="33">
        <v>10000</v>
      </c>
      <c r="E128" s="33"/>
      <c r="F128" s="64"/>
      <c r="G128" s="15">
        <f t="shared" si="5"/>
        <v>10000</v>
      </c>
      <c r="H128" s="15"/>
    </row>
    <row r="129" spans="1:8" ht="20.25">
      <c r="A129" s="81" t="s">
        <v>188</v>
      </c>
      <c r="B129" s="35">
        <v>523000</v>
      </c>
      <c r="C129" s="36" t="s">
        <v>77</v>
      </c>
      <c r="D129" s="49">
        <f>SUM(D130)</f>
        <v>0</v>
      </c>
      <c r="E129" s="49">
        <f>E130</f>
        <v>0</v>
      </c>
      <c r="F129" s="49">
        <f>F130</f>
        <v>0</v>
      </c>
      <c r="G129" s="15">
        <f t="shared" si="5"/>
        <v>0</v>
      </c>
      <c r="H129" s="15"/>
    </row>
    <row r="130" spans="1:8" ht="21">
      <c r="A130" s="82" t="s">
        <v>189</v>
      </c>
      <c r="B130" s="37">
        <v>523100</v>
      </c>
      <c r="C130" s="48" t="s">
        <v>77</v>
      </c>
      <c r="D130" s="33"/>
      <c r="E130" s="33"/>
      <c r="F130" s="64"/>
      <c r="G130" s="15">
        <f t="shared" si="5"/>
        <v>0</v>
      </c>
      <c r="H130" s="15"/>
    </row>
    <row r="131" spans="1:8" ht="20.25">
      <c r="A131" s="81" t="s">
        <v>190</v>
      </c>
      <c r="B131" s="35">
        <v>541000</v>
      </c>
      <c r="C131" s="50" t="s">
        <v>69</v>
      </c>
      <c r="D131" s="49">
        <f>SUM(D132)</f>
        <v>0</v>
      </c>
      <c r="E131" s="49">
        <f>E132</f>
        <v>0</v>
      </c>
      <c r="F131" s="49">
        <f>F132</f>
        <v>0</v>
      </c>
      <c r="G131" s="15">
        <f t="shared" si="5"/>
        <v>0</v>
      </c>
      <c r="H131" s="15"/>
    </row>
    <row r="132" spans="1:8" ht="20.25">
      <c r="A132" s="92" t="s">
        <v>191</v>
      </c>
      <c r="B132" s="51">
        <v>541100</v>
      </c>
      <c r="C132" s="52" t="s">
        <v>69</v>
      </c>
      <c r="D132" s="27"/>
      <c r="E132" s="27"/>
      <c r="F132" s="61"/>
      <c r="G132" s="15">
        <f t="shared" si="5"/>
        <v>0</v>
      </c>
      <c r="H132" s="15"/>
    </row>
    <row r="133" spans="1:8" ht="22.5" customHeight="1">
      <c r="A133" s="53"/>
      <c r="B133" s="53"/>
      <c r="C133" s="54" t="s">
        <v>193</v>
      </c>
      <c r="D133" s="41">
        <f>SUM(D110,D115,D125,D127,D129,D131)</f>
        <v>10000</v>
      </c>
      <c r="E133" s="41">
        <f>E110+E115+E125+E127+E129+E131</f>
        <v>150000</v>
      </c>
      <c r="F133" s="67">
        <f>F110+F115+F125+F127+F129+F131</f>
        <v>1460445</v>
      </c>
      <c r="G133" s="67">
        <f>G110+G115+G125+G127+G129+G131</f>
        <v>1620445</v>
      </c>
      <c r="H133" s="67">
        <f>H110+H115+H125+H127+H129+H131+SUM(H79:H83)</f>
        <v>1110000</v>
      </c>
    </row>
    <row r="134" spans="1:8" s="1" customFormat="1" ht="30" customHeight="1">
      <c r="A134" s="55"/>
      <c r="B134" s="55"/>
      <c r="C134" s="56" t="s">
        <v>63</v>
      </c>
      <c r="D134" s="41">
        <f>SUM(D109,D133)</f>
        <v>68010000</v>
      </c>
      <c r="E134" s="41">
        <f>E109+E133</f>
        <v>13665276</v>
      </c>
      <c r="F134" s="67">
        <f>F109+F133</f>
        <v>3171445</v>
      </c>
      <c r="G134" s="67">
        <f>G109+G133</f>
        <v>84846721</v>
      </c>
      <c r="H134" s="41">
        <f>H110+H133</f>
        <v>1110000</v>
      </c>
    </row>
    <row r="135" spans="1:8" ht="20.25">
      <c r="A135" s="97"/>
      <c r="B135" s="97"/>
      <c r="C135" s="97"/>
      <c r="D135" s="97"/>
      <c r="E135" s="97"/>
      <c r="F135" s="68"/>
      <c r="G135" s="68"/>
      <c r="H135" s="3"/>
    </row>
    <row r="136" spans="1:8" ht="27.75" customHeight="1">
      <c r="A136" s="3"/>
      <c r="B136" s="3"/>
      <c r="C136" s="3"/>
      <c r="D136" s="3"/>
      <c r="E136" s="3"/>
      <c r="F136" s="68"/>
      <c r="G136" s="3"/>
      <c r="H136" s="3"/>
    </row>
    <row r="137" spans="1:8" ht="20.25">
      <c r="A137" s="3" t="s">
        <v>81</v>
      </c>
      <c r="B137" s="3"/>
      <c r="C137" s="3" t="s">
        <v>217</v>
      </c>
      <c r="D137" s="73" t="s">
        <v>235</v>
      </c>
      <c r="E137" s="73" t="s">
        <v>236</v>
      </c>
      <c r="F137" s="75" t="s">
        <v>237</v>
      </c>
      <c r="G137" s="3"/>
      <c r="H137" s="3"/>
    </row>
    <row r="138" spans="1:8" ht="20.25">
      <c r="A138" s="3"/>
      <c r="B138" s="3"/>
      <c r="C138" s="3"/>
      <c r="D138" s="57"/>
      <c r="E138" s="57"/>
      <c r="F138" s="3"/>
      <c r="G138" s="3"/>
      <c r="H138" s="3"/>
    </row>
    <row r="139" spans="1:8" ht="20.25">
      <c r="A139" s="3"/>
      <c r="B139" s="3"/>
      <c r="C139" s="3"/>
      <c r="D139" s="3" t="s">
        <v>238</v>
      </c>
      <c r="E139" s="73"/>
      <c r="F139" s="3"/>
      <c r="G139" s="3"/>
      <c r="H139" s="3"/>
    </row>
  </sheetData>
  <sheetProtection/>
  <mergeCells count="9">
    <mergeCell ref="H8:H9"/>
    <mergeCell ref="A135:E135"/>
    <mergeCell ref="F4:G4"/>
    <mergeCell ref="C5:D5"/>
    <mergeCell ref="A2:E2"/>
    <mergeCell ref="A4:E4"/>
    <mergeCell ref="A3:E3"/>
    <mergeCell ref="F8:F9"/>
    <mergeCell ref="G8:G9"/>
  </mergeCells>
  <printOptions/>
  <pageMargins left="0.75" right="0.75" top="0.47" bottom="0.47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Bojana</dc:creator>
  <cp:keywords/>
  <dc:description/>
  <cp:lastModifiedBy>Computer</cp:lastModifiedBy>
  <cp:lastPrinted>2021-01-19T08:44:50Z</cp:lastPrinted>
  <dcterms:created xsi:type="dcterms:W3CDTF">2008-06-18T06:08:43Z</dcterms:created>
  <dcterms:modified xsi:type="dcterms:W3CDTF">2021-01-19T08:47:38Z</dcterms:modified>
  <cp:category/>
  <cp:version/>
  <cp:contentType/>
  <cp:contentStatus/>
</cp:coreProperties>
</file>